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05"/>
  <workbookPr defaultThemeVersion="124226"/>
  <bookViews>
    <workbookView xWindow="0" yWindow="0" windowWidth="18690" windowHeight="11310" activeTab="5"/>
  </bookViews>
  <sheets>
    <sheet name="Disclaimer" sheetId="19"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privacy_policy" localSheetId="0">'Disclaimer'!$A$136</definedName>
    <definedName name="_xlnm.Print_Titles" localSheetId="0">'Disclaimer'!$2:$2</definedName>
  </definedNames>
  <calcPr calcId="191028"/>
  <extLst/>
</workbook>
</file>

<file path=xl/sharedStrings.xml><?xml version="1.0" encoding="utf-8"?>
<sst xmlns="http://schemas.openxmlformats.org/spreadsheetml/2006/main" count="2364" uniqueCount="1654">
  <si>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</si>
  <si>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</si>
  <si>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</si>
  <si>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</si>
  <si>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</si>
  <si>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</si>
  <si>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</si>
  <si>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</si>
  <si>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</si>
  <si>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</si>
  <si>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</si>
  <si>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</si>
  <si>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</si>
  <si>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</si>
  <si>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</si>
  <si>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</si>
  <si>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</si>
  <si>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</si>
  <si>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</si>
  <si>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</si>
  <si>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</si>
  <si>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</si>
  <si>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</si>
  <si>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</si>
  <si>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</si>
  <si>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</si>
  <si>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</si>
  <si>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</si>
  <si>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</si>
  <si>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</si>
  <si>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</si>
  <si>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</si>
  <si>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</si>
  <si>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</si>
  <si>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</si>
  <si>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</si>
  <si>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</si>
  <si>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</si>
  <si>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</si>
  <si>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</si>
  <si>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</si>
  <si>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</si>
  <si>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</si>
  <si>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</si>
  <si>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</si>
  <si>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</si>
  <si>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</si>
  <si>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</si>
  <si>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</si>
  <si>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</si>
  <si>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</si>
  <si>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</si>
  <si>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</si>
  <si>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</si>
  <si>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</si>
  <si>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</si>
  <si>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</si>
  <si>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</si>
  <si>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</si>
  <si>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</si>
  <si>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</si>
  <si>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</si>
  <si>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</si>
  <si>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</si>
  <si>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</si>
  <si>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</si>
  <si>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</si>
  <si>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</si>
  <si>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</si>
  <si>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</si>
  <si>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</si>
  <si>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</si>
  <si>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</si>
  <si>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</si>
  <si>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</si>
  <si>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</si>
  <si>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</si>
  <si>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</si>
  <si>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</si>
  <si>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</si>
  <si>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</si>
  <si>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</si>
  <si>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</si>
  <si>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</si>
  <si>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</si>
  <si>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</si>
  <si>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</si>
  <si>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</si>
  <si>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</si>
  <si>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</si>
  <si>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</si>
  <si>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</si>
  <si>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</si>
  <si>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</si>
  <si>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</si>
  <si>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</si>
  <si>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</si>
  <si>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</si>
  <si>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</si>
  <si>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</si>
  <si>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</si>
  <si>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</si>
  <si>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</si>
  <si>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</si>
  <si>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</si>
  <si>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</si>
  <si>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</si>
  <si>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</si>
  <si>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</si>
  <si>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</si>
  <si>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</si>
  <si>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</si>
  <si>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</si>
  <si>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</si>
  <si>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</si>
  <si>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</si>
  <si>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</si>
  <si>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</si>
  <si>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</si>
  <si>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</si>
  <si>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</si>
  <si>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</si>
  <si>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</si>
  <si>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</si>
  <si>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</si>
  <si>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</si>
  <si>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</si>
  <si>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</si>
  <si>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</si>
  <si>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</si>
  <si>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</si>
  <si>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</si>
  <si>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</si>
  <si>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</si>
  <si>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</si>
  <si>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</si>
  <si>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</si>
  <si>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</si>
  <si>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</si>
  <si>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</si>
  <si>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</si>
  <si>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</si>
  <si>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</si>
  <si>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</si>
  <si>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</si>
  <si>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</si>
  <si>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</si>
  <si>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</si>
  <si>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</si>
  <si>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</si>
  <si>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</si>
  <si>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</si>
  <si>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</si>
  <si>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</si>
  <si>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</si>
  <si>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</si>
  <si>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</si>
  <si>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</si>
  <si>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</si>
  <si>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</si>
  <si>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</si>
  <si>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</si>
  <si>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</si>
  <si>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United Kingdom</t>
  </si>
  <si>
    <t>Yorkshire Building Society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</si>
  <si>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</si>
  <si>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</si>
  <si>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</si>
  <si>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</si>
  <si>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</si>
  <si>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</si>
  <si>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</si>
  <si>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</si>
  <si>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</si>
  <si>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</si>
  <si>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</si>
  <si>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2019</t>
  </si>
  <si>
    <t>Reporting in Domestic Currency</t>
  </si>
  <si>
    <t>GBP</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</si>
  <si>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</si>
  <si>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</si>
  <si>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</si>
  <si>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</si>
  <si>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</si>
  <si>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</si>
  <si>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</si>
  <si>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</si>
  <si>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</si>
  <si>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</si>
  <si>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</si>
  <si>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</si>
  <si>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</si>
  <si>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</si>
  <si>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</si>
  <si>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http://www.ybs.co.uk/your-society/treasury/wholesale_funding/terms.html</t>
  </si>
  <si>
    <t>G.1.1.4</t>
  </si>
  <si>
    <t>Cut-off date</t>
  </si>
  <si>
    <t>OG.1.1.1</t>
  </si>
  <si>
    <t>Contact names</t>
  </si>
  <si>
    <t>Richard Driver - Secured Funding Manager</t>
  </si>
  <si>
    <t>OG.1.1.2</t>
  </si>
  <si>
    <t>rjdriver@ybs.co.uk</t>
  </si>
  <si>
    <t>OG.1.1.3</t>
  </si>
  <si>
    <t>+44 (0)1274 472 667</t>
  </si>
  <si>
    <t>OG.1.1.4</t>
  </si>
  <si>
    <t>OG.1.1.5</t>
  </si>
  <si>
    <t>Mark Costello - Treasury Dealer</t>
  </si>
  <si>
    <t>OG.1.1.6</t>
  </si>
  <si>
    <t>mjcostello@ybs.co.uk</t>
  </si>
  <si>
    <t>OG.1.1.7</t>
  </si>
  <si>
    <t>+44 (0)1274 471 611</t>
  </si>
  <si>
    <t>OG.1.1.8</t>
  </si>
  <si>
    <t>G.2.1.1</t>
  </si>
  <si>
    <t>UCITS Compliance (Y/N)</t>
  </si>
  <si>
    <t>Y</t>
  </si>
  <si>
    <t>G.2.1.2</t>
  </si>
  <si>
    <t>CRR Compliance (Y/N)</t>
  </si>
  <si>
    <t>G.2.1.3</t>
  </si>
  <si>
    <t>LCR status</t>
  </si>
  <si>
    <t>https://coveredbondlabel.com/issuer/57/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</si>
  <si>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</si>
  <si>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</si>
  <si>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</si>
  <si>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</si>
  <si>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</si>
  <si>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</si>
  <si>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</si>
  <si>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</si>
  <si>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</si>
  <si>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</si>
  <si>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</si>
  <si>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</si>
  <si>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</si>
  <si>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</si>
  <si>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</si>
  <si>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</si>
  <si>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</si>
  <si>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</si>
  <si>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</si>
  <si>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</si>
  <si>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</si>
  <si>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</si>
  <si>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</si>
  <si>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</si>
  <si>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</si>
  <si>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</si>
  <si>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</si>
  <si>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</si>
  <si>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</si>
  <si>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</si>
  <si>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</si>
  <si>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</si>
  <si>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</si>
  <si>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</si>
  <si>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</si>
  <si>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</si>
  <si>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</si>
  <si>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</si>
  <si>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</si>
  <si>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</si>
  <si>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</si>
  <si>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</si>
  <si>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</si>
  <si>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</si>
  <si>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</si>
  <si>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</si>
  <si>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</si>
  <si>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</si>
  <si>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</si>
  <si>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</si>
  <si>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</si>
  <si>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</si>
  <si>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</si>
  <si>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</si>
  <si>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</si>
  <si>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</si>
  <si>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</si>
  <si>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</si>
  <si>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</si>
  <si>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</si>
  <si>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</si>
  <si>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</si>
  <si>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</si>
  <si>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</si>
  <si>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</si>
  <si>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</si>
  <si>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</si>
  <si>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</si>
  <si>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</si>
  <si>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</si>
  <si>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</si>
  <si>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</si>
  <si>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</si>
  <si>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</si>
  <si>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</si>
  <si>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</si>
  <si>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</si>
  <si>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</si>
  <si>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</si>
  <si>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</si>
  <si>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</si>
  <si>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</si>
  <si>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</si>
  <si>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</si>
  <si>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</si>
  <si>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</si>
  <si>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</si>
  <si>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</si>
  <si>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</si>
  <si>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</si>
  <si>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</si>
  <si>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</si>
  <si>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</si>
  <si>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</si>
  <si>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</si>
  <si>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</si>
  <si>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</si>
  <si>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</si>
  <si>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</si>
  <si>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</si>
  <si>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</si>
  <si>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</si>
  <si>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</si>
  <si>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</si>
  <si>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</si>
  <si>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</si>
  <si>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</si>
  <si>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</si>
  <si>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</si>
  <si>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</si>
  <si>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</si>
  <si>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</si>
  <si>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</si>
  <si>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</si>
  <si>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</si>
  <si>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</si>
  <si>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</si>
  <si>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</si>
  <si>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</si>
  <si>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</si>
  <si>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</si>
  <si>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</si>
  <si>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</si>
  <si>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</si>
  <si>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</si>
  <si>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</si>
  <si>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</si>
  <si>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</si>
  <si>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</si>
  <si>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</si>
  <si>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</si>
  <si>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</si>
  <si>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</si>
  <si>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</si>
  <si>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</si>
  <si>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</si>
  <si>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</si>
  <si>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</si>
  <si>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</si>
  <si>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</si>
  <si>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</si>
  <si>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</si>
  <si>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</si>
  <si>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</si>
  <si>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</si>
  <si>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</si>
  <si>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</si>
  <si>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</si>
  <si>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</si>
  <si>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</si>
  <si>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</si>
  <si>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</si>
  <si>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</si>
  <si>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</si>
  <si>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</si>
  <si>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</si>
  <si>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</si>
  <si>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</si>
  <si>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</si>
  <si>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</si>
  <si>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</si>
  <si>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</si>
  <si>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</si>
  <si>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</si>
  <si>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</si>
  <si>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</si>
  <si>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</si>
  <si>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</si>
  <si>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</si>
  <si>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</si>
  <si>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</si>
  <si>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</si>
  <si>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</si>
  <si>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</si>
  <si>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</si>
  <si>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</si>
  <si>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</si>
  <si>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</si>
  <si>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</si>
  <si>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</si>
  <si>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</si>
  <si>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</si>
  <si>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</si>
  <si>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</si>
  <si>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</si>
  <si>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</si>
  <si>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</si>
  <si>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</si>
  <si>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</si>
  <si>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</si>
  <si>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</si>
  <si>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</si>
  <si>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</si>
  <si>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</si>
  <si>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</si>
  <si>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</si>
  <si>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</si>
  <si>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</si>
  <si>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</si>
  <si>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</si>
  <si>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</si>
  <si>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</si>
  <si>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</si>
  <si>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</si>
  <si>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</si>
  <si>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</si>
  <si>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</si>
  <si>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</si>
  <si>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</si>
  <si>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</si>
  <si>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</si>
  <si>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</si>
  <si>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</si>
  <si>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</si>
  <si>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</si>
  <si>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</si>
  <si>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</si>
  <si>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</si>
  <si>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</si>
  <si>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</si>
  <si>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</si>
  <si>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</si>
  <si>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</si>
  <si>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</si>
  <si>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</si>
  <si>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</si>
  <si>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</si>
  <si>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</si>
  <si>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</si>
  <si>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</si>
  <si>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</si>
  <si>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</si>
  <si>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</si>
  <si>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</si>
  <si>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</si>
  <si>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</si>
  <si>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</si>
  <si>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</si>
  <si>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</si>
  <si>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</si>
  <si>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</si>
  <si>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</si>
  <si>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</si>
  <si>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</si>
  <si>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</si>
  <si>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</si>
  <si>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</si>
  <si>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</si>
  <si>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</si>
  <si>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</si>
  <si>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</si>
  <si>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</si>
  <si>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</si>
  <si>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</si>
  <si>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</si>
  <si>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</si>
  <si>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</si>
  <si>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</si>
  <si>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</si>
  <si>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</si>
  <si>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</si>
  <si>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</si>
  <si>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</si>
  <si>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</si>
  <si>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</si>
  <si>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</si>
  <si>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</si>
  <si>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</si>
  <si>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</si>
  <si>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</si>
  <si>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</si>
  <si>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</si>
  <si>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</si>
  <si>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</si>
  <si>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</si>
  <si>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</si>
  <si>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</si>
  <si>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</si>
  <si>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</si>
  <si>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</si>
  <si>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</si>
  <si>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</si>
  <si>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</si>
  <si>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</si>
  <si>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</si>
  <si>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</si>
  <si>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</si>
  <si>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</si>
  <si>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</si>
  <si>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</si>
  <si>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</si>
  <si>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</si>
  <si>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</si>
  <si>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</si>
  <si>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</si>
  <si>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</si>
  <si>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</si>
  <si>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</si>
  <si>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</si>
  <si>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</si>
  <si>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Both</t>
  </si>
  <si>
    <t>G.3.13.3</t>
  </si>
  <si>
    <t>Type of currency rate swaps (intra-group, external or both)</t>
  </si>
  <si>
    <t>External</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</si>
  <si>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</si>
  <si>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</si>
  <si>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</si>
  <si>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</si>
  <si>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</si>
  <si>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</si>
  <si>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</si>
  <si>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</si>
  <si>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</si>
  <si>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</si>
  <si>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</si>
  <si>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</si>
  <si>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</si>
  <si>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</si>
  <si>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</si>
  <si>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</si>
  <si>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</si>
  <si>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</si>
  <si>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</si>
  <si>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</si>
  <si>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</si>
  <si>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</si>
  <si>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</si>
  <si>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</si>
  <si>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</si>
  <si>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</si>
  <si>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</si>
  <si>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</si>
  <si>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</si>
  <si>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</si>
  <si>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</si>
  <si>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</si>
  <si>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</si>
  <si>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</si>
  <si>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</si>
  <si>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</si>
  <si>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</si>
  <si>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</si>
  <si>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</si>
  <si>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</si>
  <si>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</si>
  <si>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</si>
  <si>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</si>
  <si>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</si>
  <si>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</si>
  <si>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</si>
  <si>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</si>
  <si>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</si>
  <si>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</si>
  <si>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</si>
  <si>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</si>
  <si>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</si>
  <si>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</si>
  <si>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</si>
  <si>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</si>
  <si>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</si>
  <si>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</si>
  <si>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</si>
  <si>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</si>
  <si>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</si>
  <si>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</si>
  <si>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</si>
  <si>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</si>
  <si>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</si>
  <si>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</si>
  <si>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</si>
  <si>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</si>
  <si>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</si>
  <si>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</si>
  <si>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</si>
  <si>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</si>
  <si>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</si>
  <si>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</si>
  <si>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</si>
  <si>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</si>
  <si>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</si>
  <si>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</si>
  <si>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</si>
  <si>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</si>
  <si>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</si>
  <si>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</si>
  <si>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</si>
  <si>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</si>
  <si>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</si>
  <si>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</si>
  <si>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</si>
  <si>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</si>
  <si>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</si>
  <si>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</si>
  <si>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</si>
  <si>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</si>
  <si>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</si>
  <si>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</si>
  <si>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</si>
  <si>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</si>
  <si>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</si>
  <si>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</si>
  <si>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</si>
  <si>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</si>
  <si>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</si>
  <si>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</si>
  <si>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</si>
  <si>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</si>
  <si>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</si>
  <si>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</si>
  <si>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</si>
  <si>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</si>
  <si>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</si>
  <si>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</si>
  <si>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</si>
  <si>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</si>
  <si>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</si>
  <si>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</si>
  <si>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</si>
  <si>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</si>
  <si>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</si>
  <si>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</si>
  <si>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</si>
  <si>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</si>
  <si>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</si>
  <si>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</si>
  <si>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</si>
  <si>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</si>
  <si>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</si>
  <si>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</si>
  <si>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</si>
  <si>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</si>
  <si>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</si>
  <si>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</si>
  <si>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</si>
  <si>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</si>
  <si>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</si>
  <si>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</si>
  <si>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</si>
  <si>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</si>
  <si>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</si>
  <si>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</si>
  <si>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</si>
  <si>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</si>
  <si>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</si>
  <si>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</si>
  <si>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</si>
  <si>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</si>
  <si>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</si>
  <si>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</si>
  <si>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</si>
  <si>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</si>
  <si>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</si>
  <si>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</si>
  <si>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</si>
  <si>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</si>
  <si>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</si>
  <si>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</si>
  <si>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</si>
  <si>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</si>
  <si>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</si>
  <si>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</si>
  <si>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</si>
  <si>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</si>
  <si>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</si>
  <si>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</si>
  <si>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</si>
  <si>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</si>
  <si>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</si>
  <si>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</si>
  <si>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</si>
  <si>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</si>
  <si>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</si>
  <si>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</si>
  <si>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</si>
  <si>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</si>
  <si>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</si>
  <si>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</si>
  <si>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</si>
  <si>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</si>
  <si>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</si>
  <si>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</si>
  <si>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</si>
  <si>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</si>
  <si>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</si>
  <si>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</si>
  <si>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</si>
  <si>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</si>
  <si>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</si>
  <si>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</si>
  <si>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</si>
  <si>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</si>
  <si>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</si>
  <si>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</si>
  <si>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</si>
  <si>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</si>
  <si>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</si>
  <si>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</si>
  <si>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</si>
  <si>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</si>
  <si>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</si>
  <si>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</si>
  <si>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</si>
  <si>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</si>
  <si>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</si>
  <si>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</si>
  <si>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</si>
  <si>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</si>
  <si>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</si>
  <si>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</si>
  <si>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</si>
  <si>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</si>
  <si>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</si>
  <si>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</si>
  <si>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</si>
  <si>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</si>
  <si>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</si>
  <si>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</si>
  <si>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</si>
  <si>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</si>
  <si>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</si>
  <si>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</si>
  <si>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</si>
  <si>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</si>
  <si>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</si>
  <si>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</si>
  <si>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</si>
  <si>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</si>
  <si>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</si>
  <si>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</si>
  <si>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</si>
  <si>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</si>
  <si>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</si>
  <si>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</si>
  <si>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</si>
  <si>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</si>
  <si>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</si>
  <si>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</si>
  <si>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</si>
  <si>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</si>
  <si>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</si>
  <si>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</si>
  <si>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</si>
  <si>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</si>
  <si>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</si>
  <si>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</si>
  <si>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</si>
  <si>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</si>
  <si>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</si>
  <si>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</si>
  <si>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</si>
  <si>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</si>
  <si>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</si>
  <si>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</si>
  <si>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</si>
  <si>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</si>
  <si>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</si>
  <si>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</si>
  <si>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</si>
  <si>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</si>
  <si>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</si>
  <si>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</si>
  <si>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</si>
  <si>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</si>
  <si>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</si>
  <si>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</si>
  <si>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</si>
  <si>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</si>
  <si>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</si>
  <si>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</si>
  <si>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</si>
  <si>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</si>
  <si>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</si>
  <si>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</si>
  <si>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</si>
  <si>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</si>
  <si>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</si>
  <si>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</si>
  <si>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</si>
  <si>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</si>
  <si>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</si>
  <si>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</si>
  <si>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</si>
  <si>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</si>
  <si>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</si>
  <si>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</si>
  <si>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</si>
  <si>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</si>
  <si>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</si>
  <si>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</si>
  <si>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</si>
  <si>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</si>
  <si>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</si>
  <si>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</si>
  <si>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</si>
  <si>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</si>
  <si>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</si>
  <si>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</si>
  <si>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</si>
  <si>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</si>
  <si>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</si>
  <si>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</si>
  <si>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East Midlands</t>
  </si>
  <si>
    <t>M.7.5.2</t>
  </si>
  <si>
    <t>East of England</t>
  </si>
  <si>
    <t>M.7.5.3</t>
  </si>
  <si>
    <t>London</t>
  </si>
  <si>
    <t>M.7.5.4</t>
  </si>
  <si>
    <t>North East</t>
  </si>
  <si>
    <t>M.7.5.5</t>
  </si>
  <si>
    <t>North West</t>
  </si>
  <si>
    <t>M.7.5.6</t>
  </si>
  <si>
    <t>Northern Ireland</t>
  </si>
  <si>
    <t>M.7.5.7</t>
  </si>
  <si>
    <t>Scotland</t>
  </si>
  <si>
    <t>M.7.5.8</t>
  </si>
  <si>
    <t>South East</t>
  </si>
  <si>
    <t>M.7.5.9</t>
  </si>
  <si>
    <t>South West</t>
  </si>
  <si>
    <t>M.7.5.10</t>
  </si>
  <si>
    <t>Wales</t>
  </si>
  <si>
    <t>M.7.5.11</t>
  </si>
  <si>
    <t>West Midlands</t>
  </si>
  <si>
    <t>M.7.5.12</t>
  </si>
  <si>
    <t>Yorkshire and Humber</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</si>
  <si>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</si>
  <si>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</si>
  <si>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</si>
  <si>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</si>
  <si>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</si>
  <si>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</si>
  <si>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</si>
  <si>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</si>
  <si>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</si>
  <si>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</si>
  <si>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</si>
  <si>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</si>
  <si>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</si>
  <si>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</si>
  <si>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</si>
  <si>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</si>
  <si>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</si>
  <si>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</si>
  <si>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</si>
  <si>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</si>
  <si>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</si>
  <si>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</si>
  <si>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</si>
  <si>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</si>
  <si>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</si>
  <si>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</si>
  <si>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</si>
  <si>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</si>
  <si>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</si>
  <si>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</si>
  <si>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</si>
  <si>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</si>
  <si>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</si>
  <si>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</si>
  <si>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</si>
  <si>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</si>
  <si>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</si>
  <si>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</si>
  <si>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</si>
  <si>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</si>
  <si>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</si>
  <si>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</si>
  <si>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</si>
  <si>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</si>
  <si>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</si>
  <si>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</si>
  <si>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</si>
  <si>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</si>
  <si>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</si>
  <si>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</si>
  <si>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</si>
  <si>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</si>
  <si>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</si>
  <si>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</si>
  <si>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</si>
  <si>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</si>
  <si>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</si>
  <si>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</si>
  <si>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</si>
  <si>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</si>
  <si>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</si>
  <si>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</si>
  <si>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</si>
  <si>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</si>
  <si>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</si>
  <si>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</si>
  <si>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</si>
  <si>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</si>
  <si>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</si>
  <si>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</si>
  <si>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</si>
  <si>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</si>
  <si>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</si>
  <si>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</si>
  <si>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</si>
  <si>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</si>
  <si>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</si>
  <si>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</si>
  <si>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</si>
  <si>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</si>
  <si>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</si>
  <si>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</si>
  <si>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</si>
  <si>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</si>
  <si>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</si>
  <si>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</si>
  <si>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</si>
  <si>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</si>
  <si>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</si>
  <si>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</si>
  <si>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</si>
  <si>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</si>
  <si>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&lt;5,000</t>
  </si>
  <si>
    <t>M.7A.10.3</t>
  </si>
  <si>
    <t>&gt;=5,000 and &lt;10,000</t>
  </si>
  <si>
    <t>M.7A.10.4</t>
  </si>
  <si>
    <t>&gt;=10,000 and &lt;25,000</t>
  </si>
  <si>
    <t>M.7A.10.5</t>
  </si>
  <si>
    <t>&gt;=25,000 and &lt;50,000</t>
  </si>
  <si>
    <t>M.7A.10.6</t>
  </si>
  <si>
    <t>&gt;=50,000 and &lt;75,000</t>
  </si>
  <si>
    <t>M.7A.10.7</t>
  </si>
  <si>
    <t>&gt;=75,000 and &lt;100,000</t>
  </si>
  <si>
    <t>M.7A.10.8</t>
  </si>
  <si>
    <t>&gt;=100,000 and &lt;150,000</t>
  </si>
  <si>
    <t>M.7A.10.9</t>
  </si>
  <si>
    <t>&gt;=150,000 and &lt;200,000</t>
  </si>
  <si>
    <t>M.7A.10.10</t>
  </si>
  <si>
    <t>&gt;=200,000 and &lt;250,000</t>
  </si>
  <si>
    <t>M.7A.10.11</t>
  </si>
  <si>
    <t>&gt;=250,000 and &lt;300,000</t>
  </si>
  <si>
    <t>M.7A.10.12</t>
  </si>
  <si>
    <t>&gt;=300,000 and &lt;350,000</t>
  </si>
  <si>
    <t>M.7A.10.13</t>
  </si>
  <si>
    <t>&gt;=350,000 and &lt;400,000</t>
  </si>
  <si>
    <t>M.7A.10.14</t>
  </si>
  <si>
    <t>&gt;=400,000 and &lt;450,000</t>
  </si>
  <si>
    <t>M.7A.10.15</t>
  </si>
  <si>
    <t>&gt;=450,000</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</si>
  <si>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</si>
  <si>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</si>
  <si>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</si>
  <si>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</si>
  <si>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</si>
  <si>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</si>
  <si>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</si>
  <si>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</si>
  <si>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</si>
  <si>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</si>
  <si>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</si>
  <si>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</si>
  <si>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</si>
  <si>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</si>
  <si>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</si>
  <si>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</si>
  <si>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</si>
  <si>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</si>
  <si>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</si>
  <si>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</si>
  <si>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</si>
  <si>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</si>
  <si>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</si>
  <si>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</si>
  <si>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</si>
  <si>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</si>
  <si>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</si>
  <si>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</si>
  <si>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</si>
  <si>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</si>
  <si>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</si>
  <si>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</si>
  <si>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</si>
  <si>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</si>
  <si>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</si>
  <si>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</si>
  <si>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</si>
  <si>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</si>
  <si>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</si>
  <si>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</si>
  <si>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</si>
  <si>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</si>
  <si>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</si>
  <si>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</si>
  <si>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</si>
  <si>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</si>
  <si>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</si>
  <si>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</si>
  <si>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</si>
  <si>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</si>
  <si>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</si>
  <si>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</si>
  <si>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</si>
  <si>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</si>
  <si>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</si>
  <si>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</si>
  <si>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</si>
  <si>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</si>
  <si>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</si>
  <si>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</si>
  <si>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</si>
  <si>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</si>
  <si>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</si>
  <si>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</si>
  <si>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</si>
  <si>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</si>
  <si>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</si>
  <si>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</si>
  <si>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</si>
  <si>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</si>
  <si>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</si>
  <si>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</si>
  <si>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</si>
  <si>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</si>
  <si>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</si>
  <si>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</si>
  <si>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</si>
  <si>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</si>
  <si>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</si>
  <si>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</si>
  <si>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</si>
  <si>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</si>
  <si>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</si>
  <si>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</si>
  <si>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</si>
  <si>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</si>
  <si>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</si>
  <si>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</si>
  <si>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</si>
  <si>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</si>
  <si>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</si>
  <si>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</si>
  <si>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</si>
  <si>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</si>
  <si>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</si>
  <si>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</si>
  <si>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</si>
  <si>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</si>
  <si>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</si>
  <si>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</si>
  <si>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</si>
  <si>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</si>
  <si>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</si>
  <si>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</si>
  <si>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</si>
  <si>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</si>
  <si>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</si>
  <si>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</si>
  <si>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</si>
  <si>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</si>
  <si>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</si>
  <si>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</si>
  <si>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</si>
  <si>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</si>
  <si>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</si>
  <si>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</si>
  <si>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</si>
  <si>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</si>
  <si>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</si>
  <si>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</si>
  <si>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</si>
  <si>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</si>
  <si>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</si>
  <si>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</si>
  <si>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</si>
  <si>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</si>
  <si>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</si>
  <si>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</si>
  <si>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</si>
  <si>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</si>
  <si>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</si>
  <si>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</si>
  <si>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</si>
  <si>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</si>
  <si>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</si>
  <si>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</si>
  <si>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</si>
  <si>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</si>
  <si>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</si>
  <si>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</si>
  <si>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</si>
  <si>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</si>
  <si>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</si>
  <si>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</si>
  <si>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</si>
  <si>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</si>
  <si>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</si>
  <si>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</si>
  <si>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</si>
  <si>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</si>
  <si>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</si>
  <si>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</si>
  <si>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</si>
  <si>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</si>
  <si>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</si>
  <si>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</si>
  <si>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</si>
  <si>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</si>
  <si>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</si>
  <si>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</si>
  <si>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</si>
  <si>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</si>
  <si>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</si>
  <si>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</si>
  <si>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</si>
  <si>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</si>
  <si>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</si>
  <si>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</si>
  <si>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</si>
  <si>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</si>
  <si>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</si>
  <si>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</si>
  <si>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</si>
  <si>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</si>
  <si>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</si>
  <si>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</si>
  <si>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</si>
  <si>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</si>
  <si>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</si>
  <si>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</si>
  <si>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</si>
  <si>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</si>
  <si>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</si>
  <si>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</si>
  <si>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</si>
  <si>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</si>
  <si>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</si>
  <si>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</si>
  <si>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</si>
  <si>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</si>
  <si>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</si>
  <si>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</si>
  <si>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</si>
  <si>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</si>
  <si>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</si>
  <si>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</si>
  <si>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</si>
  <si>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</si>
  <si>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</si>
  <si>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</si>
  <si>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</si>
  <si>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</si>
  <si>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</si>
  <si>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</si>
  <si>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</si>
  <si>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</si>
  <si>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</si>
  <si>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</si>
  <si>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</si>
  <si>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</si>
  <si>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</si>
  <si>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</si>
  <si>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</si>
  <si>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</si>
  <si>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</si>
  <si>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</si>
  <si>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</si>
  <si>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</si>
  <si>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The excess of total principal amounts outstanding in respect of eligible property in the asset pool over the total principal amounts outstanding in relation to the bonds to which the asset pool relates</t>
  </si>
  <si>
    <t>HG.1.2</t>
  </si>
  <si>
    <t>OC Calculation: Legal minimum</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</si>
  <si>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</si>
  <si>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HG.1.3</t>
  </si>
  <si>
    <t>OC Calculation: Committed</t>
  </si>
  <si>
    <t>The higher of; the RCB minimum requirement, and the contractual requirement in the transaction documents.</t>
  </si>
  <si>
    <t>HG.1.4</t>
  </si>
  <si>
    <t>Interest Rate Types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</si>
  <si>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</si>
  <si>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HG.1.5</t>
  </si>
  <si>
    <t>Residual Life Buckets of Cover assets [i.e. how is the contractual and/or expected residual life defined? What assumptions eg, in terms of prepayments? etc.]</t>
  </si>
  <si>
    <t>Contractual maturity calculated using terms of the mortgage assuming zero prepayment.  Expected maturity is not calculated on the covered bond pool.</t>
  </si>
  <si>
    <t>HG.1.6</t>
  </si>
  <si>
    <t xml:space="preserve">Maturity Buckets of Covered Bonds [i.e. how is the contractual and/or expected maturity defined? What maturity structure (hard bullet, soft bullet, conditional pass through)? Under what conditions/circumstances? Etc.] </t>
  </si>
  <si>
    <t>Initial maturity is calculated using soft bullet.  Extended maturity is calculated using final legal maturity.  It is expected that the bonds will mature at the date of the soft bullet.</t>
  </si>
  <si>
    <t>HG.1.7</t>
  </si>
  <si>
    <t>LTVs: Definition</t>
  </si>
  <si>
    <t>Loan amount divided by the applicable property valuation.</t>
  </si>
  <si>
    <t>HG.1.8</t>
  </si>
  <si>
    <t>LTVs: Calculation of property/shipping value</t>
  </si>
  <si>
    <t>Most recent valuation as per the methods in HG1.9</t>
  </si>
  <si>
    <t>HG.1.9</t>
  </si>
  <si>
    <t>LTVs: Applied property/shipping valuation techniques, including whether use of index, Automated Valuation Model (AVM) or on-site audits</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</si>
  <si>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</si>
  <si>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HG.1.10</t>
  </si>
  <si>
    <t>LTVs: Frequency and time of last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</si>
  <si>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</si>
  <si>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HG.1.11</t>
  </si>
  <si>
    <t>Explain how mortgage types are defined whether for residential housing, multi-family housing, commercial real estate, etc. Same for shipping where relecvant</t>
  </si>
  <si>
    <t>All mortgages in the pool are for residential housing.</t>
  </si>
  <si>
    <t>HG.1.12</t>
  </si>
  <si>
    <t>Hedging Strategy (please explain how you address interest rate and currency risk)</t>
  </si>
  <si>
    <t>Interest rate and currency risk are managed through the use of interest rate swaps and cross currency swaps respectively.</t>
  </si>
  <si>
    <t>HG.1.13</t>
  </si>
  <si>
    <t>Non-performing loans</t>
  </si>
  <si>
    <t>Non-performing loans are defined as loans with arrears equivalent to three months or more of mortgage payments.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</si>
  <si>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</si>
  <si>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</si>
  <si>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</si>
  <si>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</si>
  <si>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</si>
  <si>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</si>
  <si>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</si>
  <si>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</si>
  <si>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</si>
  <si>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</si>
  <si>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</si>
  <si>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</si>
  <si>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</si>
  <si>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</si>
  <si>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</si>
  <si>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</si>
  <si>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</si>
  <si>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</si>
  <si>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</si>
  <si>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</si>
  <si>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</si>
  <si>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</si>
  <si>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</si>
  <si>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</si>
  <si>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</si>
  <si>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</si>
  <si>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</si>
  <si>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</si>
  <si>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</si>
  <si>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</si>
  <si>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</si>
  <si>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</si>
  <si>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</si>
  <si>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</si>
  <si>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</si>
  <si>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</si>
  <si>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</si>
  <si>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</si>
  <si>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</si>
  <si>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Wholesale Funding,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</si>
  <si>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</si>
  <si>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</si>
  <si>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</si>
  <si>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</si>
  <si>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</si>
  <si>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</si>
  <si>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</si>
  <si>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</si>
  <si>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</si>
  <si>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</si>
  <si>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</si>
  <si>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</si>
  <si>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</si>
  <si>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</si>
  <si>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</si>
  <si>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</si>
  <si>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</si>
  <si>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</si>
  <si>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</si>
  <si>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</si>
  <si>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</si>
  <si>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</si>
  <si>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</si>
  <si>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</si>
  <si>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</si>
  <si>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</si>
  <si>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</si>
  <si>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</si>
  <si>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</si>
  <si>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</si>
  <si>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</si>
  <si>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</si>
  <si>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</si>
  <si>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</si>
  <si>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</si>
  <si>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</si>
  <si>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</si>
  <si>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</si>
  <si>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</si>
  <si>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</si>
  <si>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</si>
  <si>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</si>
  <si>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</si>
  <si>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</si>
  <si>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</si>
  <si>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</si>
  <si>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</si>
  <si>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</si>
  <si>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</si>
  <si>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</si>
  <si>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</si>
  <si>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</si>
  <si>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</si>
  <si>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</si>
  <si>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</si>
  <si>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</si>
  <si>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</si>
  <si>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</si>
  <si>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</si>
  <si>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</si>
  <si>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</si>
  <si>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</si>
  <si>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</si>
  <si>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</si>
  <si>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</si>
  <si>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</si>
  <si>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</si>
  <si>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</si>
  <si>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</si>
  <si>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</si>
  <si>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</si>
  <si>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</si>
  <si>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</si>
  <si>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</si>
  <si>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</si>
  <si>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</si>
  <si>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</si>
  <si>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</si>
  <si>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</si>
  <si>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</si>
  <si>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</si>
  <si>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</si>
  <si>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</si>
  <si>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</si>
  <si>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</si>
  <si>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</si>
  <si>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</si>
  <si>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</si>
  <si>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</si>
  <si>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</si>
  <si>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</si>
  <si>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</si>
  <si>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</si>
  <si>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</si>
  <si>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</si>
  <si>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</si>
  <si>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</si>
  <si>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</si>
  <si>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</si>
  <si>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</si>
  <si>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</si>
  <si>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</si>
  <si>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</si>
  <si>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</si>
  <si>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</si>
  <si>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</si>
  <si>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</si>
  <si>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</si>
  <si>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</si>
  <si>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</si>
  <si>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</si>
  <si>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</si>
  <si>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</si>
  <si>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</si>
  <si>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</si>
  <si>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</si>
  <si>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</si>
  <si>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</si>
  <si>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</si>
  <si>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</si>
  <si>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</si>
  <si>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</si>
  <si>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</si>
  <si>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</si>
  <si>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</si>
  <si>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</si>
  <si>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</si>
  <si>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</si>
  <si>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</si>
  <si>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</si>
  <si>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</si>
  <si>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</si>
  <si>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</si>
  <si>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</si>
  <si>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</si>
  <si>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</si>
  <si>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</si>
  <si>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</si>
  <si>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</si>
  <si>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</si>
  <si>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</si>
  <si>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</si>
  <si>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</si>
  <si>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</si>
  <si>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</si>
  <si>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</si>
  <si>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</si>
  <si>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</si>
  <si>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</si>
  <si>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</si>
  <si>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</si>
  <si>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</si>
  <si>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</si>
  <si>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</si>
  <si>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</si>
  <si>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</si>
  <si>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</si>
  <si>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</si>
  <si>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</si>
  <si>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</si>
  <si>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</si>
  <si>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</si>
  <si>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</si>
  <si>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</si>
  <si>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</si>
  <si>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</si>
  <si>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</si>
  <si>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</si>
  <si>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</si>
  <si>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</si>
  <si>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</si>
  <si>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</si>
  <si>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</si>
  <si>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</si>
  <si>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</si>
  <si>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</si>
  <si>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</si>
  <si>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</si>
  <si>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</si>
  <si>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</si>
  <si>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</si>
  <si>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</si>
  <si>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</si>
  <si>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</si>
  <si>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</si>
  <si>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</si>
  <si>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</si>
  <si>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</si>
  <si>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</si>
  <si>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</si>
  <si>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</si>
  <si>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</si>
  <si>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</si>
  <si>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</si>
  <si>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</si>
  <si>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</si>
  <si>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</si>
  <si>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</si>
  <si>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</si>
  <si>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</si>
  <si>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</si>
  <si>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</si>
  <si>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</si>
  <si>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</si>
  <si>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</si>
  <si>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</si>
  <si>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</si>
  <si>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</si>
  <si>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</si>
  <si>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</si>
  <si>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</si>
  <si>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</si>
  <si>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</si>
  <si>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</si>
  <si>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</si>
  <si>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</si>
  <si>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</si>
  <si>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</si>
  <si>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</si>
  <si>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</si>
  <si>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</si>
  <si>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</si>
  <si>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</si>
  <si>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</si>
  <si>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</si>
  <si>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</si>
  <si>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</si>
  <si>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</si>
  <si>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</si>
  <si>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</si>
  <si>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</si>
  <si>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</si>
  <si>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</si>
  <si>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</si>
  <si>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</si>
  <si>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</si>
  <si>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</si>
  <si>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</si>
  <si>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</si>
  <si>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</si>
  <si>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</si>
  <si>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</si>
  <si>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</si>
  <si>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</si>
  <si>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</si>
  <si>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</si>
  <si>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</si>
  <si>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</si>
  <si>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</si>
  <si>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</si>
  <si>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</si>
  <si>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</si>
  <si>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</si>
  <si>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</si>
  <si>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</si>
  <si>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</si>
  <si>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</si>
  <si>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</si>
  <si>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</si>
  <si>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</si>
  <si>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</si>
  <si>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</si>
  <si>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</si>
  <si>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</si>
  <si>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</si>
  <si>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</si>
  <si>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</si>
  <si>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</si>
  <si>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</si>
  <si>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</si>
  <si>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</si>
  <si>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</si>
  <si>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</si>
  <si>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</si>
  <si>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</si>
  <si>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</si>
  <si>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</si>
  <si>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</si>
  <si>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</si>
  <si>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</si>
  <si>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</si>
  <si>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</si>
  <si>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</si>
  <si>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</si>
  <si>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</si>
  <si>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</si>
  <si>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</si>
  <si>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</si>
  <si>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</si>
  <si>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</si>
  <si>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</si>
  <si>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</si>
  <si>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</si>
  <si>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</si>
  <si>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</si>
  <si>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</si>
  <si>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</si>
  <si>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</si>
  <si>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</si>
  <si>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</si>
  <si>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soft-bullet  </t>
  </si>
  <si>
    <t>Scheduled final maturity date</t>
  </si>
  <si>
    <t>Legal final maturity date</t>
  </si>
  <si>
    <t>ISIN</t>
  </si>
  <si>
    <t>XS1076256400</t>
  </si>
  <si>
    <t>XS1248340587</t>
  </si>
  <si>
    <t>XS1318364731</t>
  </si>
  <si>
    <t>XS1594364033</t>
  </si>
  <si>
    <t>XS1910867081</t>
  </si>
  <si>
    <t>XS1991186500</t>
  </si>
  <si>
    <t>Stock exchange listing</t>
  </si>
  <si>
    <t>London </t>
  </si>
  <si>
    <t>Coupon payment frequency</t>
  </si>
  <si>
    <t>Annual</t>
  </si>
  <si>
    <t>Quarterly </t>
  </si>
  <si>
    <t>Annual </t>
  </si>
  <si>
    <t>Coupon payment date</t>
  </si>
  <si>
    <t>11th</t>
  </si>
  <si>
    <t>19th</t>
  </si>
  <si>
    <t>10th</t>
  </si>
  <si>
    <t>19th </t>
  </si>
  <si>
    <t>8th </t>
  </si>
  <si>
    <t>Coupon (rate if fixed, margin and reference rate if floating)</t>
  </si>
  <si>
    <t>0.600% / SONIA </t>
  </si>
  <si>
    <t>Margin payable under extended maturity period (%)</t>
  </si>
  <si>
    <t>0.600% </t>
  </si>
  <si>
    <t>Swap counterparty/ies</t>
  </si>
  <si>
    <t>Natixis</t>
  </si>
  <si>
    <t>HSBC Bank Plc</t>
  </si>
  <si>
    <t>Natixis </t>
  </si>
  <si>
    <t>Swap notional denomination</t>
  </si>
  <si>
    <t>EUR </t>
  </si>
  <si>
    <t>Swap notional amount</t>
  </si>
  <si>
    <t>Swap notional maturity</t>
  </si>
  <si>
    <t>0.6% / 3m Libor</t>
  </si>
  <si>
    <t>0.445% / 3m Libor</t>
  </si>
  <si>
    <t>0.799% / 3m Libor</t>
  </si>
  <si>
    <t>0.6325% / 3m Libor</t>
  </si>
  <si>
    <t>0.535% / 3m Libor </t>
  </si>
  <si>
    <t>Collateral posting amount</t>
  </si>
  <si>
    <t> n/a </t>
  </si>
  <si>
    <t>0 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</si>
  <si>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</si>
  <si>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</si>
  <si>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</si>
  <si>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</si>
  <si>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</si>
  <si>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</si>
  <si>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</si>
  <si>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</si>
  <si>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</si>
  <si>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</si>
  <si>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</si>
  <si>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</si>
  <si>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</si>
  <si>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</si>
  <si>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</si>
  <si>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</si>
  <si>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</si>
  <si>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</si>
  <si>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</si>
  <si>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</si>
  <si>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</si>
  <si>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</si>
  <si>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</si>
  <si>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</si>
  <si>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</si>
  <si>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</si>
  <si>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</si>
  <si>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</si>
  <si>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</si>
  <si>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</si>
  <si>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</si>
  <si>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</si>
  <si>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</si>
  <si>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</si>
  <si>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</si>
  <si>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</si>
  <si>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</si>
  <si>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</si>
  <si>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</si>
  <si>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</si>
  <si>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val="single"/>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</si>
  <si>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</si>
  <si>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</si>
  <si>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</si>
  <si>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val="single"/>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</si>
  <si>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</si>
  <si>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CB10</t>
  </si>
  <si>
    <r>
      <t xml:space="preserve">Replacement Trigger </t>
    </r>
    <r>
      <rPr>
        <sz val="12"/>
        <rFont val="Trebuchet MS"/>
        <family val="2"/>
      </rPr>
      <t xml:space="preserve">Short term: N/A (Moody's), F3 (Fitch)
Long term: BBB- (Fitch), Counterparty Risk Assessment: Baa1 (Moody's)
</t>
    </r>
  </si>
  <si>
    <t>Covered Bond Swap Provider  - CB11</t>
  </si>
  <si>
    <t xml:space="preserve">Replacement Trigger Short term: N/A (Moody's), F3 (Fitch)
Long term: BBB- (Fitch), Counterparty Risk Assessment: Baa1 (Moody's)
</t>
  </si>
  <si>
    <t>Covered Bond Swap Provider  - CB12</t>
  </si>
  <si>
    <t>LLP Event of Default</t>
  </si>
  <si>
    <t xml:space="preserve">LLP failure to pay, Amortisation Test failure, etc
</t>
  </si>
  <si>
    <t>Bonds becoming immediately due and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</si>
</sst>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0.000"/>
    <numFmt numFmtId="169" formatCode="_-* #,##0.0_-;\-* #,##0.0_-;_-* &quot;-&quot;??_-;_-@_-"/>
    <numFmt numFmtId="170" formatCode="_-&quot;£&quot;* #,##0_-;\-&quot;£&quot;* #,##0_-;_-&quot;£&quot;* &quot;-&quot;??_-;_-@_-"/>
    <numFmt numFmtId="171" formatCode="#,##0;\(#,##0\)"/>
    <numFmt numFmtId="172" formatCode="#,##0_ ;\-#,##0\ "/>
    <numFmt numFmtId="173" formatCode="_-* #,##0_-;\-* #,##0_-;_-* &quot;-&quot;??_-;_-@_-"/>
    <numFmt numFmtId="174" formatCode="#,##0.0000_ ;\-#,##0.0000\ "/>
    <numFmt numFmtId="175" formatCode="#,##0_ ;[Red]\-#,##0\ "/>
    <numFmt numFmtId="176" formatCode="_-* #,##0.000_-;\-* #,##0.000_-;_-* &quot;-&quot;??_-;_-@_-"/>
    <numFmt numFmtId="177" formatCode="#,##0.00_ ;\-#,##0.00\ "/>
    <numFmt numFmtId="178" formatCode="dd/mm/yy;@"/>
    <numFmt numFmtId="179" formatCode="0.000%"/>
    <numFmt numFmtId="180" formatCode="_(* #,##0.00_);_(* \(#,##0.00\);_(* &quot;-&quot;??_);_(@_)"/>
    <numFmt numFmtId="181" formatCode="&quot;Reporting Date: &quot;dd/mm/yyyy"/>
    <numFmt numFmtId="182" formatCode="&quot;Cut-off Date: &quot;dd/mm/yyyy"/>
  </numFmts>
  <fonts count="62">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000396251678"/>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b/>
      <sz val="12"/>
      <color theme="1"/>
      <name val="Trebuchet MS"/>
      <family val="2"/>
    </font>
    <font>
      <sz val="11"/>
      <color indexed="8"/>
      <name val="Calibri"/>
      <family val="2"/>
    </font>
    <font>
      <sz val="11"/>
      <name val="Calibri"/>
      <family val="2"/>
    </font>
  </fonts>
  <fills count="10">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right style="medium"/>
      <top style="medium"/>
      <bottom style="thin"/>
    </border>
    <border>
      <left/>
      <right style="medium"/>
      <top/>
      <bottom style="thin"/>
    </border>
    <border>
      <left/>
      <right style="medium"/>
      <top style="thin"/>
      <bottom style="thin"/>
    </border>
    <border>
      <left style="medium"/>
      <right style="medium"/>
      <top style="thin"/>
      <bottom/>
    </border>
    <border>
      <left/>
      <right style="medium"/>
      <top style="thin"/>
      <bottom style="medium"/>
    </border>
    <border>
      <left style="medium"/>
      <right style="medium"/>
      <top/>
      <bottom style="thin"/>
    </border>
    <border>
      <left style="medium"/>
      <right style="thin"/>
      <top style="medium"/>
      <bottom/>
    </border>
    <border>
      <left style="thin"/>
      <right style="medium"/>
      <top style="medium"/>
      <bottom/>
    </border>
    <border>
      <left style="medium"/>
      <right style="thin"/>
      <top style="thin"/>
      <bottom style="thin"/>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medium"/>
      <top style="medium"/>
      <bottom style="hair"/>
    </border>
    <border>
      <left style="medium"/>
      <right style="medium"/>
      <top style="hair"/>
      <bottom style="hair"/>
    </border>
    <border>
      <left style="medium"/>
      <right style="medium"/>
      <top style="hair"/>
      <bottom/>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0" fillId="0" borderId="0">
      <alignment/>
      <protection/>
    </xf>
    <xf numFmtId="0" fontId="0" fillId="0" borderId="0">
      <alignment/>
      <protection/>
    </xf>
    <xf numFmtId="180" fontId="1" fillId="0" borderId="0" applyFont="0" applyFill="0" applyBorder="0" applyAlignment="0" applyProtection="0"/>
  </cellStyleXfs>
  <cellXfs count="4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alignment/>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1" applyFill="1" applyBorder="1" applyAlignment="1">
      <alignment horizontal="center" vertical="center" wrapText="1"/>
    </xf>
    <xf numFmtId="0" fontId="14" fillId="0" borderId="12" xfId="21" applyFill="1" applyBorder="1" applyAlignment="1" quotePrefix="1">
      <alignment horizontal="center" vertical="center" wrapText="1"/>
    </xf>
    <xf numFmtId="0" fontId="14" fillId="0" borderId="13" xfId="21" applyFill="1" applyBorder="1" applyAlignment="1" quotePrefix="1">
      <alignment horizontal="center" vertical="center" wrapText="1"/>
    </xf>
    <xf numFmtId="0" fontId="14" fillId="0" borderId="0" xfId="21"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1"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2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20" applyFont="1" applyFill="1" applyBorder="1" applyAlignment="1">
      <alignment horizontal="center" vertical="center" wrapText="1"/>
    </xf>
    <xf numFmtId="9" fontId="0" fillId="0" borderId="0" xfId="2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1"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5"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1" applyFill="1" applyBorder="1" applyAlignment="1" applyProtection="1">
      <alignment horizontal="center" vertical="center" wrapText="1"/>
      <protection/>
    </xf>
    <xf numFmtId="0" fontId="14" fillId="0" borderId="12" xfId="21" applyFill="1" applyBorder="1" applyAlignment="1" applyProtection="1" quotePrefix="1">
      <alignment horizontal="right" vertical="center" wrapText="1"/>
      <protection/>
    </xf>
    <xf numFmtId="0" fontId="14" fillId="0" borderId="13" xfId="21" applyFill="1" applyBorder="1" applyAlignment="1" applyProtection="1" quotePrefix="1">
      <alignment horizontal="right" vertical="center" wrapText="1"/>
      <protection/>
    </xf>
    <xf numFmtId="0" fontId="14" fillId="0" borderId="0" xfId="21"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2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20" applyFont="1" applyFill="1" applyBorder="1" applyAlignment="1" applyProtection="1">
      <alignment horizontal="center" vertical="center" wrapText="1"/>
      <protection/>
    </xf>
    <xf numFmtId="0" fontId="19" fillId="6" borderId="0" xfId="0" applyFont="1" applyFill="1" applyBorder="1" applyAlignment="1" applyProtection="1">
      <alignment horizontal="center" vertical="center" wrapText="1"/>
      <protection/>
    </xf>
    <xf numFmtId="0" fontId="16" fillId="6" borderId="0" xfId="0" applyFont="1" applyFill="1" applyBorder="1" applyAlignment="1" applyProtection="1" quotePrefix="1">
      <alignment horizontal="center" vertical="center" wrapText="1"/>
      <protection/>
    </xf>
    <xf numFmtId="0" fontId="4" fillId="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20"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165" fontId="27" fillId="0" borderId="0" xfId="20" applyNumberFormat="1" applyFont="1" applyFill="1" applyBorder="1" applyAlignment="1" applyProtection="1">
      <alignment horizontal="center" vertical="center" wrapText="1"/>
      <protection/>
    </xf>
    <xf numFmtId="165" fontId="3" fillId="0" borderId="0" xfId="20" applyNumberFormat="1" applyFont="1" applyFill="1" applyBorder="1" applyAlignment="1" applyProtection="1">
      <alignment horizontal="center" vertical="center" wrapText="1"/>
      <protection/>
    </xf>
    <xf numFmtId="165" fontId="0" fillId="0" borderId="0" xfId="20" applyNumberFormat="1" applyFont="1" applyFill="1" applyBorder="1" applyAlignment="1" applyProtection="1">
      <alignment horizontal="center" vertical="center" wrapText="1"/>
      <protection/>
    </xf>
    <xf numFmtId="9" fontId="22" fillId="0" borderId="0" xfId="20" applyFont="1" applyFill="1" applyBorder="1" applyAlignment="1" applyProtection="1">
      <alignment horizontal="center" vertical="center" wrapText="1"/>
      <protection/>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Fill="1" applyBorder="1" applyAlignment="1" quotePrefix="1">
      <alignment horizontal="center" vertical="center" wrapText="1"/>
    </xf>
    <xf numFmtId="0" fontId="38"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0" fontId="14" fillId="0" borderId="0" xfId="21" applyFill="1" applyBorder="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pplyProtection="1">
      <alignment horizontal="center" vertical="center" wrapText="1"/>
      <protection/>
    </xf>
    <xf numFmtId="1" fontId="0" fillId="0" borderId="0" xfId="0" applyNumberFormat="1" applyFont="1" applyFill="1" applyBorder="1" applyAlignment="1">
      <alignment horizontal="center" vertical="center" wrapText="1"/>
    </xf>
    <xf numFmtId="10" fontId="3" fillId="0" borderId="0" xfId="20" applyNumberFormat="1" applyFont="1" applyFill="1" applyBorder="1" applyAlignment="1" applyProtection="1">
      <alignment horizontal="center" vertical="center" wrapText="1"/>
      <protection/>
    </xf>
    <xf numFmtId="9" fontId="3" fillId="0" borderId="0" xfId="20" applyNumberFormat="1" applyFont="1" applyFill="1" applyBorder="1" applyAlignment="1" applyProtection="1">
      <alignment horizontal="center" vertical="center" wrapText="1"/>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7" borderId="14" xfId="0" applyFont="1" applyFill="1" applyBorder="1" applyAlignment="1">
      <alignment horizontal="justify"/>
    </xf>
    <xf numFmtId="0" fontId="43" fillId="7" borderId="15" xfId="0" applyFont="1" applyFill="1" applyBorder="1" applyAlignment="1">
      <alignment horizontal="center"/>
    </xf>
    <xf numFmtId="0" fontId="43" fillId="7" borderId="16" xfId="0" applyFont="1" applyFill="1" applyBorder="1" applyAlignment="1">
      <alignment horizontal="center"/>
    </xf>
    <xf numFmtId="0" fontId="44" fillId="7" borderId="17" xfId="0" applyFont="1" applyFill="1" applyBorder="1" applyAlignment="1">
      <alignment vertical="top" wrapText="1"/>
    </xf>
    <xf numFmtId="0" fontId="44" fillId="7" borderId="0" xfId="0" applyFont="1" applyFill="1" applyBorder="1" applyAlignment="1">
      <alignment vertical="top" wrapText="1"/>
    </xf>
    <xf numFmtId="0" fontId="44" fillId="7" borderId="18" xfId="0" applyFont="1" applyFill="1" applyBorder="1" applyAlignment="1">
      <alignment vertical="top" wrapText="1"/>
    </xf>
    <xf numFmtId="0" fontId="42" fillId="7" borderId="17" xfId="0" applyFont="1" applyFill="1" applyBorder="1" applyAlignment="1">
      <alignment horizontal="left"/>
    </xf>
    <xf numFmtId="0" fontId="43" fillId="7" borderId="0" xfId="0" applyFont="1" applyFill="1" applyBorder="1" applyAlignment="1">
      <alignment horizontal="center"/>
    </xf>
    <xf numFmtId="0" fontId="43" fillId="7" borderId="18" xfId="0" applyFont="1" applyFill="1" applyBorder="1" applyAlignment="1">
      <alignment horizontal="center"/>
    </xf>
    <xf numFmtId="0" fontId="42" fillId="7" borderId="17" xfId="0" applyFont="1" applyFill="1" applyBorder="1" applyAlignment="1">
      <alignment horizontal="justify"/>
    </xf>
    <xf numFmtId="0" fontId="44" fillId="7" borderId="19" xfId="0" applyFont="1" applyFill="1" applyBorder="1" applyAlignment="1">
      <alignment horizontal="left" vertical="top" wrapText="1"/>
    </xf>
    <xf numFmtId="0" fontId="44" fillId="7" borderId="20" xfId="0" applyFont="1" applyFill="1" applyBorder="1" applyAlignment="1">
      <alignment horizontal="left" vertical="top" wrapText="1"/>
    </xf>
    <xf numFmtId="0" fontId="44" fillId="7" borderId="21" xfId="0" applyFont="1" applyFill="1" applyBorder="1" applyAlignment="1">
      <alignment horizontal="left" vertical="top" wrapText="1"/>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0" xfId="0" applyFont="1" applyFill="1" applyAlignment="1" applyProtection="1">
      <alignment/>
      <protection/>
    </xf>
    <xf numFmtId="0" fontId="48" fillId="0" borderId="22" xfId="0" applyFont="1" applyFill="1" applyBorder="1" applyProtection="1">
      <protection/>
    </xf>
    <xf numFmtId="0" fontId="48" fillId="0" borderId="0" xfId="0" applyFont="1" applyFill="1" applyBorder="1" applyProtection="1">
      <protection/>
    </xf>
    <xf numFmtId="0" fontId="48" fillId="0" borderId="23" xfId="0" applyFont="1" applyFill="1" applyBorder="1" applyProtection="1">
      <protection/>
    </xf>
    <xf numFmtId="0" fontId="48" fillId="0" borderId="24" xfId="0" applyFont="1" applyFill="1" applyBorder="1" applyAlignment="1" applyProtection="1">
      <alignment horizontal="left" vertical="top"/>
      <protection/>
    </xf>
    <xf numFmtId="0" fontId="49" fillId="0" borderId="25" xfId="0" applyFont="1" applyBorder="1" applyProtection="1">
      <protection/>
    </xf>
    <xf numFmtId="0" fontId="48" fillId="8" borderId="23" xfId="0" applyFont="1" applyFill="1" applyBorder="1" applyAlignment="1" applyProtection="1">
      <alignment horizontal="center"/>
      <protection/>
    </xf>
    <xf numFmtId="0" fontId="48" fillId="8" borderId="22" xfId="0" applyFont="1" applyFill="1" applyBorder="1" applyAlignment="1" applyProtection="1">
      <alignment horizontal="center"/>
      <protection/>
    </xf>
    <xf numFmtId="0" fontId="48" fillId="8" borderId="23" xfId="0" applyFont="1" applyFill="1" applyBorder="1" applyProtection="1">
      <protection/>
    </xf>
    <xf numFmtId="0" fontId="48" fillId="8" borderId="24" xfId="0" applyFont="1" applyFill="1" applyBorder="1" applyAlignment="1" applyProtection="1">
      <alignment horizontal="center"/>
      <protection/>
    </xf>
    <xf numFmtId="3" fontId="48" fillId="0" borderId="23" xfId="29" applyNumberFormat="1" applyFont="1" applyFill="1" applyBorder="1" applyAlignment="1" applyProtection="1">
      <alignment/>
      <protection/>
    </xf>
    <xf numFmtId="0" fontId="48" fillId="0" borderId="2" xfId="0" applyFont="1" applyFill="1" applyBorder="1" applyAlignment="1" applyProtection="1">
      <alignment/>
      <protection/>
    </xf>
    <xf numFmtId="0" fontId="48" fillId="0" borderId="2" xfId="0" applyFont="1" applyFill="1" applyBorder="1" applyProtection="1">
      <protection/>
    </xf>
    <xf numFmtId="0" fontId="49" fillId="0" borderId="0" xfId="0" applyFont="1" applyProtection="1">
      <protection/>
    </xf>
    <xf numFmtId="0" fontId="48" fillId="0" borderId="23" xfId="0" applyFont="1" applyFill="1" applyBorder="1" applyAlignment="1" applyProtection="1">
      <alignment horizontal="right"/>
      <protection/>
    </xf>
    <xf numFmtId="0" fontId="44" fillId="0" borderId="0" xfId="0" applyFont="1" applyProtection="1">
      <protection/>
    </xf>
    <xf numFmtId="10" fontId="48" fillId="0" borderId="23" xfId="0" applyNumberFormat="1" applyFont="1" applyFill="1" applyBorder="1" applyAlignment="1" applyProtection="1">
      <alignment/>
      <protection/>
    </xf>
    <xf numFmtId="0" fontId="48" fillId="0" borderId="24" xfId="0" applyFont="1" applyFill="1" applyBorder="1" applyProtection="1">
      <protection/>
    </xf>
    <xf numFmtId="0" fontId="48" fillId="0" borderId="24" xfId="0" applyFont="1" applyFill="1" applyBorder="1" applyAlignment="1" applyProtection="1">
      <alignment/>
      <protection/>
    </xf>
    <xf numFmtId="0" fontId="48" fillId="0" borderId="0" xfId="0" applyFont="1" applyAlignment="1" applyProtection="1">
      <alignment/>
      <protection/>
    </xf>
    <xf numFmtId="0" fontId="49" fillId="0" borderId="26" xfId="0" applyFont="1" applyBorder="1" applyAlignment="1" applyProtection="1">
      <alignment horizontal="left" vertical="center" wrapText="1"/>
      <protection/>
    </xf>
    <xf numFmtId="0" fontId="49" fillId="0" borderId="27" xfId="0" applyFont="1" applyBorder="1" applyAlignment="1" applyProtection="1">
      <alignment horizontal="left" wrapText="1"/>
      <protection/>
    </xf>
    <xf numFmtId="0" fontId="49" fillId="0" borderId="22" xfId="0" applyFont="1" applyBorder="1" applyProtection="1">
      <protection/>
    </xf>
    <xf numFmtId="0" fontId="49" fillId="0" borderId="7" xfId="0" applyFont="1" applyBorder="1" applyAlignment="1" applyProtection="1">
      <alignment wrapText="1"/>
      <protection/>
    </xf>
    <xf numFmtId="0" fontId="49" fillId="0" borderId="0" xfId="0" applyFont="1" applyBorder="1" applyAlignment="1" applyProtection="1">
      <alignment vertical="center"/>
      <protection/>
    </xf>
    <xf numFmtId="171" fontId="48" fillId="0" borderId="28" xfId="29" applyNumberFormat="1" applyFont="1" applyFill="1" applyBorder="1" applyAlignment="1" applyProtection="1">
      <alignment horizontal="right" wrapText="1"/>
      <protection/>
    </xf>
    <xf numFmtId="171" fontId="48" fillId="9" borderId="22" xfId="29" applyNumberFormat="1" applyFont="1" applyFill="1" applyBorder="1" applyAlignment="1" applyProtection="1">
      <alignment horizontal="right"/>
      <protection/>
    </xf>
    <xf numFmtId="0" fontId="48" fillId="0" borderId="0" xfId="0" applyFont="1" applyBorder="1" applyAlignment="1" applyProtection="1">
      <alignment vertical="center"/>
      <protection/>
    </xf>
    <xf numFmtId="171" fontId="48" fillId="0" borderId="29" xfId="29" applyNumberFormat="1" applyFont="1" applyFill="1" applyBorder="1" applyAlignment="1" applyProtection="1">
      <alignment horizontal="right" wrapText="1"/>
      <protection/>
    </xf>
    <xf numFmtId="171" fontId="48" fillId="9" borderId="23" xfId="29" applyNumberFormat="1" applyFont="1" applyFill="1" applyBorder="1" applyAlignment="1" applyProtection="1">
      <alignment horizontal="right"/>
      <protection/>
    </xf>
    <xf numFmtId="171" fontId="48" fillId="0" borderId="30" xfId="29" applyNumberFormat="1" applyFont="1" applyFill="1" applyBorder="1" applyAlignment="1" applyProtection="1">
      <alignment horizontal="right"/>
      <protection/>
    </xf>
    <xf numFmtId="171" fontId="50" fillId="0" borderId="30" xfId="29" applyNumberFormat="1" applyFont="1" applyFill="1" applyBorder="1" applyProtection="1">
      <protection/>
    </xf>
    <xf numFmtId="171" fontId="48" fillId="0" borderId="30" xfId="29" applyNumberFormat="1" applyFont="1" applyFill="1" applyBorder="1" applyProtection="1">
      <protection/>
    </xf>
    <xf numFmtId="0" fontId="48" fillId="0" borderId="0" xfId="0" applyFont="1" applyFill="1" applyBorder="1" applyAlignment="1" applyProtection="1">
      <alignment vertical="center"/>
      <protection/>
    </xf>
    <xf numFmtId="0" fontId="48" fillId="0" borderId="31" xfId="0" applyFont="1" applyFill="1" applyBorder="1" applyProtection="1">
      <protection/>
    </xf>
    <xf numFmtId="171" fontId="48" fillId="0" borderId="32" xfId="29" applyNumberFormat="1" applyFont="1" applyFill="1" applyBorder="1" applyProtection="1">
      <protection/>
    </xf>
    <xf numFmtId="171" fontId="48" fillId="9" borderId="24" xfId="29" applyNumberFormat="1" applyFont="1" applyFill="1" applyBorder="1" applyAlignment="1" applyProtection="1">
      <alignment horizontal="right"/>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171" fontId="48" fillId="0" borderId="22" xfId="29" applyNumberFormat="1" applyFont="1" applyFill="1" applyBorder="1" applyProtection="1">
      <protection/>
    </xf>
    <xf numFmtId="3" fontId="48" fillId="0" borderId="24" xfId="29" applyNumberFormat="1" applyFont="1" applyFill="1" applyBorder="1" applyProtection="1">
      <protection/>
    </xf>
    <xf numFmtId="0" fontId="49" fillId="0" borderId="25" xfId="0" applyFont="1" applyFill="1" applyBorder="1" applyProtection="1">
      <protection/>
    </xf>
    <xf numFmtId="172" fontId="49" fillId="0" borderId="7"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72" fontId="48" fillId="0" borderId="0" xfId="0" applyNumberFormat="1" applyFont="1" applyProtection="1">
      <protection/>
    </xf>
    <xf numFmtId="172" fontId="49" fillId="0" borderId="2" xfId="0" applyNumberFormat="1" applyFont="1" applyFill="1" applyBorder="1" applyAlignment="1" applyProtection="1">
      <alignment wrapText="1"/>
      <protection/>
    </xf>
    <xf numFmtId="0" fontId="48" fillId="0" borderId="33" xfId="0" applyFont="1" applyFill="1" applyBorder="1" applyProtection="1">
      <protection/>
    </xf>
    <xf numFmtId="0" fontId="48" fillId="0" borderId="17" xfId="0" applyFont="1" applyBorder="1" applyAlignment="1" applyProtection="1">
      <alignment vertical="center"/>
      <protection/>
    </xf>
    <xf numFmtId="172" fontId="48" fillId="0" borderId="32" xfId="29" applyNumberFormat="1" applyFont="1" applyFill="1" applyBorder="1" applyAlignment="1" applyProtection="1">
      <alignment wrapText="1"/>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4" fillId="0" borderId="0" xfId="0" applyFont="1" applyFill="1" applyAlignment="1" applyProtection="1">
      <alignment/>
      <protection/>
    </xf>
    <xf numFmtId="0" fontId="47" fillId="0" borderId="0" xfId="0" applyFont="1" applyFill="1" applyBorder="1" applyProtection="1">
      <protection/>
    </xf>
    <xf numFmtId="0" fontId="49" fillId="0" borderId="0" xfId="0" applyFont="1" applyFill="1" applyBorder="1" applyProtection="1">
      <protection/>
    </xf>
    <xf numFmtId="0" fontId="49" fillId="0" borderId="34" xfId="0" applyFont="1" applyFill="1" applyBorder="1" applyAlignment="1" applyProtection="1">
      <alignment horizontal="center"/>
      <protection/>
    </xf>
    <xf numFmtId="0" fontId="49" fillId="0" borderId="35" xfId="0" applyFont="1" applyBorder="1" applyAlignment="1" applyProtection="1">
      <alignment horizontal="left" wrapText="1"/>
      <protection/>
    </xf>
    <xf numFmtId="173" fontId="48" fillId="0" borderId="22" xfId="29" applyNumberFormat="1" applyFont="1" applyFill="1" applyBorder="1" applyProtection="1">
      <protection/>
    </xf>
    <xf numFmtId="0" fontId="48" fillId="0" borderId="30" xfId="0" applyFont="1" applyFill="1" applyBorder="1" applyAlignment="1" applyProtection="1">
      <alignment wrapText="1"/>
      <protection/>
    </xf>
    <xf numFmtId="0" fontId="54" fillId="0" borderId="0" xfId="0" applyFont="1" applyProtection="1">
      <protection/>
    </xf>
    <xf numFmtId="43" fontId="48" fillId="0" borderId="0" xfId="29" applyNumberFormat="1" applyFont="1" applyFill="1" applyBorder="1" applyProtection="1">
      <protection/>
    </xf>
    <xf numFmtId="173" fontId="48" fillId="0" borderId="23" xfId="29" applyNumberFormat="1" applyFont="1" applyFill="1" applyBorder="1" applyProtection="1">
      <protection/>
    </xf>
    <xf numFmtId="172" fontId="48" fillId="0" borderId="23" xfId="29" applyNumberFormat="1" applyFont="1" applyFill="1" applyBorder="1" applyProtection="1">
      <protection/>
    </xf>
    <xf numFmtId="173" fontId="48" fillId="0" borderId="23" xfId="29" applyNumberFormat="1" applyFont="1" applyFill="1" applyBorder="1" applyAlignment="1" applyProtection="1" quotePrefix="1">
      <alignment horizontal="right"/>
      <protection/>
    </xf>
    <xf numFmtId="0" fontId="48" fillId="0" borderId="32" xfId="0" applyFont="1" applyFill="1" applyBorder="1" applyAlignment="1" applyProtection="1">
      <alignment wrapText="1"/>
      <protection/>
    </xf>
    <xf numFmtId="172" fontId="48" fillId="0" borderId="23" xfId="0" applyNumberFormat="1" applyFont="1" applyFill="1" applyBorder="1" applyProtection="1">
      <protection/>
    </xf>
    <xf numFmtId="10" fontId="48" fillId="0" borderId="23" xfId="0" applyNumberFormat="1" applyFont="1" applyFill="1" applyBorder="1" applyAlignment="1" applyProtection="1">
      <alignment horizontal="right"/>
      <protection/>
    </xf>
    <xf numFmtId="0" fontId="48" fillId="0" borderId="0" xfId="0" applyFont="1" applyBorder="1" applyProtection="1">
      <protection/>
    </xf>
    <xf numFmtId="43" fontId="48" fillId="0" borderId="0" xfId="29" applyFont="1" applyFill="1" applyBorder="1" applyProtection="1">
      <protection/>
    </xf>
    <xf numFmtId="43" fontId="48" fillId="0" borderId="23" xfId="29" applyFont="1" applyFill="1" applyBorder="1" applyAlignment="1" applyProtection="1" quotePrefix="1">
      <alignment horizontal="right"/>
      <protection/>
    </xf>
    <xf numFmtId="165" fontId="48" fillId="0" borderId="24" xfId="30"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4" fillId="0" borderId="0" xfId="0" applyFont="1" applyAlignment="1" applyProtection="1">
      <alignment/>
      <protection/>
    </xf>
    <xf numFmtId="0" fontId="48" fillId="0" borderId="22" xfId="0" applyFont="1" applyFill="1" applyBorder="1" applyAlignment="1" applyProtection="1">
      <alignment wrapText="1"/>
      <protection/>
    </xf>
    <xf numFmtId="173" fontId="48" fillId="0" borderId="22" xfId="29" applyNumberFormat="1" applyFont="1" applyFill="1" applyBorder="1" applyAlignment="1" applyProtection="1">
      <alignment horizontal="center"/>
      <protection/>
    </xf>
    <xf numFmtId="0" fontId="48" fillId="0" borderId="23" xfId="0" applyFont="1" applyFill="1" applyBorder="1" applyAlignment="1" applyProtection="1">
      <alignment wrapText="1"/>
      <protection/>
    </xf>
    <xf numFmtId="173" fontId="48" fillId="0" borderId="23" xfId="29" applyNumberFormat="1" applyFont="1" applyFill="1" applyBorder="1" applyAlignment="1" applyProtection="1">
      <alignment horizontal="center"/>
      <protection/>
    </xf>
    <xf numFmtId="0" fontId="48" fillId="0" borderId="0" xfId="0" applyFont="1" applyFill="1" applyAlignment="1" applyProtection="1">
      <alignment horizontal="left"/>
      <protection/>
    </xf>
    <xf numFmtId="10" fontId="57" fillId="0" borderId="0" xfId="30" applyNumberFormat="1" applyFont="1" applyProtection="1">
      <protection/>
    </xf>
    <xf numFmtId="3" fontId="48" fillId="0" borderId="0" xfId="0" applyNumberFormat="1" applyFont="1" applyFill="1" applyAlignment="1" applyProtection="1">
      <alignment horizontal="center"/>
      <protection/>
    </xf>
    <xf numFmtId="173" fontId="48" fillId="0" borderId="23" xfId="29" applyNumberFormat="1" applyFont="1" applyFill="1" applyBorder="1" applyAlignment="1" applyProtection="1">
      <alignment horizontal="right"/>
      <protection/>
    </xf>
    <xf numFmtId="171" fontId="48" fillId="0" borderId="23" xfId="29" applyNumberFormat="1" applyFont="1" applyFill="1" applyBorder="1" applyProtection="1">
      <protection/>
    </xf>
    <xf numFmtId="165" fontId="48" fillId="0" borderId="23" xfId="30" applyNumberFormat="1" applyFont="1" applyFill="1" applyBorder="1" applyAlignment="1" applyProtection="1">
      <alignment horizontal="right"/>
      <protection/>
    </xf>
    <xf numFmtId="43" fontId="48" fillId="0" borderId="0" xfId="0" applyNumberFormat="1" applyFont="1" applyFill="1" applyAlignment="1" applyProtection="1">
      <alignment horizontal="center"/>
      <protection/>
    </xf>
    <xf numFmtId="3" fontId="58" fillId="0" borderId="0" xfId="0" applyNumberFormat="1" applyFont="1"/>
    <xf numFmtId="172" fontId="48" fillId="0" borderId="23" xfId="28" applyNumberFormat="1" applyFont="1" applyFill="1" applyBorder="1" applyAlignment="1" applyProtection="1">
      <alignment horizontal="right"/>
      <protection/>
    </xf>
    <xf numFmtId="0" fontId="57" fillId="0" borderId="0" xfId="0" applyFont="1" applyProtection="1">
      <protection/>
    </xf>
    <xf numFmtId="172" fontId="48" fillId="0" borderId="0" xfId="0" applyNumberFormat="1" applyFont="1" applyFill="1" applyAlignment="1" applyProtection="1">
      <alignment horizontal="center"/>
      <protection/>
    </xf>
    <xf numFmtId="172"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43" fontId="48" fillId="0" borderId="23" xfId="29" applyFont="1" applyFill="1" applyBorder="1" applyAlignment="1" applyProtection="1">
      <alignment horizontal="right"/>
      <protection/>
    </xf>
    <xf numFmtId="174" fontId="48" fillId="0" borderId="0" xfId="0" applyNumberFormat="1" applyFont="1" applyFill="1" applyAlignment="1" applyProtection="1">
      <alignment horizontal="left"/>
      <protection/>
    </xf>
    <xf numFmtId="43" fontId="48" fillId="0" borderId="0" xfId="0" applyNumberFormat="1" applyFont="1" applyFill="1" applyProtection="1">
      <protection/>
    </xf>
    <xf numFmtId="171" fontId="48" fillId="0" borderId="36" xfId="29" applyNumberFormat="1" applyFont="1" applyFill="1" applyBorder="1" applyAlignment="1" applyProtection="1">
      <alignment horizontal="right"/>
      <protection/>
    </xf>
    <xf numFmtId="0" fontId="54" fillId="0" borderId="4" xfId="0" applyFont="1" applyFill="1" applyBorder="1" applyAlignment="1" applyProtection="1">
      <alignment/>
      <protection/>
    </xf>
    <xf numFmtId="0" fontId="48" fillId="0" borderId="37" xfId="0" applyNumberFormat="1" applyFont="1" applyFill="1" applyBorder="1" applyAlignment="1" applyProtection="1">
      <alignment horizontal="right" wrapText="1"/>
      <protection/>
    </xf>
    <xf numFmtId="0" fontId="48" fillId="0" borderId="24" xfId="0" applyFont="1" applyFill="1" applyBorder="1" applyAlignment="1" applyProtection="1">
      <alignment wrapText="1"/>
      <protection/>
    </xf>
    <xf numFmtId="165" fontId="48" fillId="0" borderId="24"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5"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4" fillId="0" borderId="0" xfId="0" applyFont="1" applyBorder="1" applyAlignment="1" applyProtection="1">
      <alignment/>
      <protection/>
    </xf>
    <xf numFmtId="0" fontId="48" fillId="0" borderId="38" xfId="0" applyFont="1" applyFill="1" applyBorder="1" applyProtection="1">
      <protection/>
    </xf>
    <xf numFmtId="173" fontId="48" fillId="0" borderId="22" xfId="29" applyNumberFormat="1" applyFont="1" applyFill="1" applyBorder="1" applyAlignment="1" applyProtection="1">
      <alignment horizontal="right"/>
      <protection/>
    </xf>
    <xf numFmtId="0" fontId="48" fillId="0" borderId="39" xfId="0" applyFont="1" applyFill="1" applyBorder="1" applyProtection="1">
      <protection/>
    </xf>
    <xf numFmtId="43" fontId="48" fillId="0" borderId="0" xfId="29" applyFont="1" applyFill="1" applyAlignment="1" applyProtection="1">
      <alignment horizontal="center"/>
      <protection/>
    </xf>
    <xf numFmtId="0" fontId="48" fillId="0" borderId="40" xfId="0" applyFont="1" applyFill="1" applyBorder="1" applyProtection="1">
      <protection/>
    </xf>
    <xf numFmtId="173" fontId="48" fillId="0" borderId="24" xfId="29" applyNumberFormat="1" applyFont="1" applyFill="1" applyBorder="1" applyAlignment="1" applyProtection="1">
      <alignment horizontal="right"/>
      <protection/>
    </xf>
    <xf numFmtId="0" fontId="49" fillId="0" borderId="41" xfId="0" applyFont="1" applyFill="1" applyBorder="1" applyAlignment="1" applyProtection="1">
      <alignment horizontal="center"/>
      <protection/>
    </xf>
    <xf numFmtId="10" fontId="48" fillId="0" borderId="23" xfId="30" applyNumberFormat="1" applyFont="1" applyFill="1" applyBorder="1" applyAlignment="1" applyProtection="1">
      <alignment horizontal="right"/>
      <protection/>
    </xf>
    <xf numFmtId="10" fontId="48" fillId="0" borderId="36" xfId="30" applyNumberFormat="1" applyFont="1" applyFill="1" applyBorder="1" applyAlignment="1" applyProtection="1">
      <alignment horizontal="right"/>
      <protection/>
    </xf>
    <xf numFmtId="172" fontId="48" fillId="0" borderId="24" xfId="28" applyNumberFormat="1" applyFont="1" applyFill="1" applyBorder="1" applyAlignment="1" applyProtection="1">
      <alignment horizontal="right"/>
      <protection/>
    </xf>
    <xf numFmtId="0" fontId="49" fillId="0" borderId="1" xfId="0" applyFont="1" applyFill="1" applyBorder="1" applyAlignment="1" applyProtection="1">
      <alignment horizontal="center"/>
      <protection/>
    </xf>
    <xf numFmtId="0" fontId="49" fillId="0" borderId="2" xfId="0" applyFont="1" applyFill="1" applyBorder="1" applyAlignment="1" applyProtection="1">
      <alignment horizontal="center"/>
      <protection/>
    </xf>
    <xf numFmtId="0" fontId="49" fillId="0" borderId="3" xfId="0" applyFont="1" applyFill="1" applyBorder="1" applyAlignment="1" applyProtection="1">
      <alignment horizontal="center"/>
      <protection/>
    </xf>
    <xf numFmtId="0" fontId="49" fillId="0" borderId="22" xfId="0" applyFont="1" applyFill="1" applyBorder="1" applyAlignment="1" applyProtection="1">
      <alignment horizontal="center"/>
      <protection/>
    </xf>
    <xf numFmtId="0" fontId="49" fillId="0" borderId="42" xfId="0" applyFont="1" applyFill="1" applyBorder="1" applyAlignment="1" applyProtection="1">
      <alignment horizontal="center"/>
      <protection/>
    </xf>
    <xf numFmtId="0" fontId="49" fillId="0" borderId="42" xfId="0" applyFont="1" applyFill="1" applyBorder="1" applyAlignment="1" applyProtection="1">
      <alignment horizontal="center" wrapText="1"/>
      <protection/>
    </xf>
    <xf numFmtId="10" fontId="48" fillId="0" borderId="43" xfId="30" applyNumberFormat="1" applyFont="1" applyFill="1" applyBorder="1" applyAlignment="1" applyProtection="1">
      <alignment horizontal="right"/>
      <protection/>
    </xf>
    <xf numFmtId="169" fontId="48" fillId="0" borderId="43" xfId="29" applyNumberFormat="1" applyFont="1" applyFill="1" applyBorder="1" applyAlignment="1" applyProtection="1">
      <alignment horizontal="right"/>
      <protection/>
    </xf>
    <xf numFmtId="10" fontId="48" fillId="0" borderId="44" xfId="30" applyNumberFormat="1" applyFont="1" applyFill="1" applyBorder="1" applyAlignment="1" applyProtection="1">
      <alignment horizontal="right"/>
      <protection/>
    </xf>
    <xf numFmtId="10" fontId="48" fillId="0" borderId="45" xfId="30" applyNumberFormat="1" applyFont="1" applyFill="1" applyBorder="1" applyAlignment="1" applyProtection="1">
      <alignment horizontal="right"/>
      <protection/>
    </xf>
    <xf numFmtId="169" fontId="48" fillId="0" borderId="45" xfId="29" applyNumberFormat="1" applyFont="1" applyFill="1" applyBorder="1" applyAlignment="1" applyProtection="1">
      <alignment horizontal="right"/>
      <protection/>
    </xf>
    <xf numFmtId="175" fontId="49" fillId="0" borderId="46" xfId="0" applyNumberFormat="1" applyFont="1" applyFill="1" applyBorder="1" applyAlignment="1" applyProtection="1">
      <alignment horizontal="left"/>
      <protection/>
    </xf>
    <xf numFmtId="175" fontId="49" fillId="0" borderId="46" xfId="0" applyNumberFormat="1" applyFont="1" applyFill="1" applyBorder="1" applyAlignment="1" applyProtection="1">
      <alignment horizontal="right"/>
      <protection/>
    </xf>
    <xf numFmtId="10" fontId="49" fillId="0" borderId="46" xfId="30" applyNumberFormat="1" applyFont="1" applyFill="1" applyBorder="1" applyAlignment="1" applyProtection="1">
      <alignment horizontal="right"/>
      <protection/>
    </xf>
    <xf numFmtId="170" fontId="49" fillId="0" borderId="46" xfId="28" applyNumberFormat="1" applyFont="1" applyFill="1" applyBorder="1" applyAlignment="1" applyProtection="1">
      <alignment horizontal="right"/>
      <protection/>
    </xf>
    <xf numFmtId="10" fontId="59" fillId="0" borderId="0" xfId="30" applyNumberFormat="1" applyFont="1" applyFill="1" applyBorder="1" applyAlignment="1" applyProtection="1">
      <alignment horizontal="right"/>
      <protection/>
    </xf>
    <xf numFmtId="0" fontId="50" fillId="0" borderId="0" xfId="0" applyFont="1" applyFill="1" applyBorder="1" applyProtection="1">
      <protection/>
    </xf>
    <xf numFmtId="0" fontId="59" fillId="0" borderId="0" xfId="30" applyNumberFormat="1" applyFont="1" applyFill="1" applyBorder="1" applyAlignment="1" applyProtection="1">
      <alignment horizontal="right"/>
      <protection/>
    </xf>
    <xf numFmtId="10" fontId="49" fillId="0" borderId="0" xfId="30" applyNumberFormat="1" applyFont="1" applyFill="1" applyBorder="1" applyAlignment="1" applyProtection="1">
      <alignment horizontal="right"/>
      <protection/>
    </xf>
    <xf numFmtId="175" fontId="49" fillId="0" borderId="0" xfId="0" applyNumberFormat="1" applyFont="1" applyFill="1" applyBorder="1" applyAlignment="1" applyProtection="1">
      <alignment horizontal="center"/>
      <protection/>
    </xf>
    <xf numFmtId="10" fontId="49" fillId="0" borderId="0" xfId="30" applyNumberFormat="1" applyFont="1" applyFill="1" applyBorder="1" applyAlignment="1" applyProtection="1">
      <alignment horizontal="center"/>
      <protection/>
    </xf>
    <xf numFmtId="170" fontId="49" fillId="0" borderId="0" xfId="28" applyNumberFormat="1" applyFont="1" applyFill="1" applyBorder="1" applyAlignment="1" applyProtection="1">
      <alignment horizontal="center"/>
      <protection/>
    </xf>
    <xf numFmtId="0" fontId="49" fillId="0" borderId="0" xfId="30" applyNumberFormat="1" applyFont="1" applyFill="1" applyBorder="1" applyAlignment="1" applyProtection="1">
      <alignment horizontal="center"/>
      <protection/>
    </xf>
    <xf numFmtId="175" fontId="48" fillId="0" borderId="0" xfId="0" applyNumberFormat="1" applyFont="1" applyFill="1" applyBorder="1" applyProtection="1">
      <protection/>
    </xf>
    <xf numFmtId="0" fontId="49" fillId="0" borderId="22" xfId="0" applyFont="1" applyFill="1" applyBorder="1" applyAlignment="1" applyProtection="1">
      <alignment horizontal="left"/>
      <protection/>
    </xf>
    <xf numFmtId="0" fontId="48" fillId="0" borderId="47" xfId="31" applyFont="1" applyFill="1" applyBorder="1" applyAlignment="1" applyProtection="1">
      <alignment vertical="top"/>
      <protection/>
    </xf>
    <xf numFmtId="44" fontId="48" fillId="0" borderId="0" xfId="0" applyNumberFormat="1" applyFont="1" applyFill="1" applyProtection="1">
      <protection/>
    </xf>
    <xf numFmtId="170" fontId="48" fillId="0" borderId="0" xfId="0" applyNumberFormat="1" applyFont="1" applyFill="1" applyProtection="1">
      <protection/>
    </xf>
    <xf numFmtId="0" fontId="48" fillId="0" borderId="48" xfId="31" applyFont="1" applyFill="1" applyBorder="1" applyAlignment="1" applyProtection="1">
      <alignment vertical="top"/>
      <protection/>
    </xf>
    <xf numFmtId="2" fontId="48" fillId="0" borderId="0" xfId="0" applyNumberFormat="1" applyFont="1" applyFill="1" applyProtection="1">
      <protection/>
    </xf>
    <xf numFmtId="176" fontId="48" fillId="0" borderId="0" xfId="0" applyNumberFormat="1" applyFont="1" applyFill="1" applyProtection="1">
      <protection/>
    </xf>
    <xf numFmtId="43" fontId="48" fillId="0" borderId="0" xfId="29" applyFont="1" applyFill="1" applyProtection="1">
      <protection/>
    </xf>
    <xf numFmtId="0" fontId="49" fillId="0" borderId="46" xfId="0" applyFont="1" applyFill="1" applyBorder="1" applyProtection="1">
      <protection/>
    </xf>
    <xf numFmtId="175" fontId="48" fillId="0" borderId="0" xfId="0" applyNumberFormat="1" applyFont="1" applyFill="1" applyProtection="1">
      <protection/>
    </xf>
    <xf numFmtId="170" fontId="48" fillId="0" borderId="0" xfId="0" applyNumberFormat="1" applyFont="1" applyFill="1" applyAlignment="1" applyProtection="1">
      <alignment horizontal="left"/>
      <protection/>
    </xf>
    <xf numFmtId="170" fontId="49" fillId="0" borderId="46" xfId="29" applyNumberFormat="1" applyFont="1" applyFill="1" applyBorder="1" applyAlignment="1" applyProtection="1">
      <alignment horizontal="right"/>
      <protection/>
    </xf>
    <xf numFmtId="173" fontId="49" fillId="0" borderId="0" xfId="29" applyNumberFormat="1" applyFont="1" applyFill="1" applyBorder="1" applyAlignment="1" applyProtection="1">
      <alignment horizontal="center"/>
      <protection/>
    </xf>
    <xf numFmtId="10" fontId="48" fillId="0" borderId="0" xfId="0" applyNumberFormat="1" applyFont="1" applyFill="1" applyProtection="1">
      <protection/>
    </xf>
    <xf numFmtId="173" fontId="48" fillId="0" borderId="0" xfId="0" applyNumberFormat="1" applyFont="1" applyFill="1" applyProtection="1">
      <protection/>
    </xf>
    <xf numFmtId="4" fontId="61" fillId="0" borderId="0" xfId="0" applyNumberFormat="1" applyFont="1" applyProtection="1">
      <protection/>
    </xf>
    <xf numFmtId="4" fontId="44" fillId="0" borderId="0" xfId="0" applyNumberFormat="1" applyFont="1" applyProtection="1">
      <protection/>
    </xf>
    <xf numFmtId="177" fontId="48" fillId="0" borderId="23" xfId="28" applyNumberFormat="1" applyFont="1" applyFill="1" applyBorder="1" applyAlignment="1" applyProtection="1">
      <alignment horizontal="right"/>
      <protection/>
    </xf>
    <xf numFmtId="170" fontId="49" fillId="0" borderId="48" xfId="28"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22" xfId="32" applyFont="1" applyFill="1" applyBorder="1" applyAlignment="1" applyProtection="1">
      <alignment/>
      <protection/>
    </xf>
    <xf numFmtId="0" fontId="48" fillId="0" borderId="22" xfId="32" applyFont="1" applyFill="1" applyBorder="1" applyAlignment="1" applyProtection="1">
      <alignment horizontal="right"/>
      <protection/>
    </xf>
    <xf numFmtId="0" fontId="48" fillId="8" borderId="38" xfId="32" applyFont="1" applyFill="1" applyBorder="1" applyAlignment="1" applyProtection="1">
      <alignment horizontal="right"/>
      <protection/>
    </xf>
    <xf numFmtId="0" fontId="48" fillId="8" borderId="22" xfId="32" applyFont="1" applyFill="1" applyBorder="1" applyAlignment="1" applyProtection="1">
      <alignment horizontal="right"/>
      <protection/>
    </xf>
    <xf numFmtId="0" fontId="48" fillId="0" borderId="23" xfId="32" applyFont="1" applyFill="1" applyBorder="1" applyAlignment="1" applyProtection="1">
      <alignment/>
      <protection/>
    </xf>
    <xf numFmtId="178" fontId="48" fillId="0" borderId="23" xfId="32" applyNumberFormat="1" applyFont="1" applyFill="1" applyBorder="1" applyAlignment="1" applyProtection="1">
      <alignment horizontal="right"/>
      <protection/>
    </xf>
    <xf numFmtId="178" fontId="48" fillId="8" borderId="39" xfId="32" applyNumberFormat="1" applyFont="1" applyFill="1" applyBorder="1" applyAlignment="1" applyProtection="1">
      <alignment horizontal="right"/>
      <protection/>
    </xf>
    <xf numFmtId="178" fontId="48" fillId="8" borderId="23" xfId="32" applyNumberFormat="1" applyFont="1" applyFill="1" applyBorder="1" applyAlignment="1" applyProtection="1">
      <alignment horizontal="right"/>
      <protection/>
    </xf>
    <xf numFmtId="0" fontId="48" fillId="0" borderId="23" xfId="32" applyFont="1" applyFill="1" applyBorder="1" applyAlignment="1" applyProtection="1">
      <alignment horizontal="right"/>
      <protection/>
    </xf>
    <xf numFmtId="0" fontId="48" fillId="8" borderId="39" xfId="32" applyFont="1" applyFill="1" applyBorder="1" applyAlignment="1" applyProtection="1">
      <alignment horizontal="right"/>
      <protection/>
    </xf>
    <xf numFmtId="0" fontId="48" fillId="8" borderId="23" xfId="32" applyFont="1" applyFill="1" applyBorder="1" applyAlignment="1" applyProtection="1">
      <alignment horizontal="right"/>
      <protection/>
    </xf>
    <xf numFmtId="3" fontId="48" fillId="0" borderId="23" xfId="32" applyNumberFormat="1" applyFont="1" applyFill="1" applyBorder="1" applyAlignment="1" applyProtection="1">
      <alignment horizontal="right"/>
      <protection/>
    </xf>
    <xf numFmtId="3" fontId="48" fillId="8" borderId="39" xfId="32" applyNumberFormat="1" applyFont="1" applyFill="1" applyBorder="1" applyAlignment="1" applyProtection="1">
      <alignment horizontal="right"/>
      <protection/>
    </xf>
    <xf numFmtId="3" fontId="48" fillId="8" borderId="23" xfId="32" applyNumberFormat="1" applyFont="1" applyFill="1" applyBorder="1" applyAlignment="1" applyProtection="1">
      <alignment horizontal="right"/>
      <protection/>
    </xf>
    <xf numFmtId="168" fontId="48" fillId="8" borderId="23" xfId="32" applyNumberFormat="1" applyFont="1" applyFill="1" applyBorder="1" applyAlignment="1" applyProtection="1">
      <alignment horizontal="right"/>
      <protection/>
    </xf>
    <xf numFmtId="168" fontId="48" fillId="0" borderId="23" xfId="32" applyNumberFormat="1" applyFont="1" applyFill="1" applyBorder="1" applyAlignment="1" applyProtection="1">
      <alignment horizontal="right"/>
      <protection/>
    </xf>
    <xf numFmtId="168" fontId="48" fillId="8" borderId="39" xfId="32" applyNumberFormat="1" applyFont="1" applyFill="1" applyBorder="1" applyAlignment="1" applyProtection="1">
      <alignment horizontal="right"/>
      <protection/>
    </xf>
    <xf numFmtId="179" fontId="48" fillId="0" borderId="23" xfId="32" applyNumberFormat="1" applyFont="1" applyFill="1" applyBorder="1" applyAlignment="1" applyProtection="1">
      <alignment horizontal="right"/>
      <protection/>
    </xf>
    <xf numFmtId="179" fontId="48" fillId="8" borderId="39" xfId="32" applyNumberFormat="1" applyFont="1" applyFill="1" applyBorder="1" applyAlignment="1" applyProtection="1">
      <alignment horizontal="right"/>
      <protection/>
    </xf>
    <xf numFmtId="179" fontId="48" fillId="8" borderId="23" xfId="32" applyNumberFormat="1" applyFont="1" applyFill="1" applyBorder="1" applyAlignment="1" applyProtection="1">
      <alignment horizontal="right"/>
      <protection/>
    </xf>
    <xf numFmtId="0" fontId="48" fillId="0" borderId="24" xfId="32" applyFont="1" applyFill="1" applyBorder="1" applyAlignment="1" applyProtection="1">
      <alignment/>
      <protection/>
    </xf>
    <xf numFmtId="172" fontId="48" fillId="0" borderId="24" xfId="33" applyNumberFormat="1" applyFont="1" applyFill="1" applyBorder="1" applyProtection="1">
      <protection/>
    </xf>
    <xf numFmtId="172" fontId="48" fillId="8" borderId="40" xfId="33" applyNumberFormat="1" applyFont="1" applyFill="1" applyBorder="1" applyProtection="1">
      <protection/>
    </xf>
    <xf numFmtId="172" fontId="48" fillId="8" borderId="24" xfId="33" applyNumberFormat="1" applyFont="1" applyFill="1" applyBorder="1" applyAlignment="1" applyProtection="1">
      <alignment horizontal="right"/>
      <protection/>
    </xf>
    <xf numFmtId="0" fontId="48" fillId="0" borderId="0" xfId="0" applyFont="1" applyFill="1" applyBorder="1" applyAlignment="1" applyProtection="1">
      <alignment/>
      <protection/>
    </xf>
    <xf numFmtId="172" fontId="48" fillId="0" borderId="0" xfId="29" applyNumberFormat="1" applyFont="1" applyFill="1" applyBorder="1" applyProtection="1">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7" fillId="0" borderId="0" xfId="0" applyFont="1" applyFill="1" applyProtection="1">
      <protection/>
    </xf>
    <xf numFmtId="178" fontId="49" fillId="8" borderId="23" xfId="0" applyNumberFormat="1" applyFont="1" applyFill="1" applyBorder="1" applyAlignment="1" applyProtection="1">
      <alignment horizontal="justify" vertical="justify"/>
      <protection/>
    </xf>
    <xf numFmtId="0" fontId="49" fillId="8" borderId="23" xfId="0" applyFont="1" applyFill="1" applyBorder="1" applyAlignment="1" applyProtection="1">
      <alignment horizontal="justify" vertical="justify"/>
      <protection/>
    </xf>
    <xf numFmtId="0" fontId="49" fillId="8" borderId="23" xfId="0" applyFont="1" applyFill="1" applyBorder="1" applyAlignment="1" applyProtection="1">
      <alignment horizontal="left" vertical="justify"/>
      <protection/>
    </xf>
    <xf numFmtId="178" fontId="49" fillId="8" borderId="24" xfId="0" applyNumberFormat="1" applyFont="1" applyFill="1" applyBorder="1" applyAlignment="1" applyProtection="1">
      <alignment horizontal="justify" vertical="justify" wrapText="1"/>
      <protection/>
    </xf>
    <xf numFmtId="178" fontId="48" fillId="8" borderId="24" xfId="0" applyNumberFormat="1" applyFont="1" applyFill="1" applyBorder="1" applyAlignment="1" applyProtection="1">
      <alignment horizontal="left" vertical="top" wrapText="1"/>
      <protection/>
    </xf>
    <xf numFmtId="0" fontId="44" fillId="0" borderId="0" xfId="0" applyFont="1" applyAlignment="1" applyProtection="1">
      <alignment horizontal="center"/>
      <protection/>
    </xf>
    <xf numFmtId="0" fontId="38" fillId="0" borderId="0" xfId="0" applyFont="1" applyFill="1" applyBorder="1" applyAlignment="1">
      <alignment horizontal="center" vertical="center"/>
    </xf>
    <xf numFmtId="0" fontId="0" fillId="0" borderId="0" xfId="0" applyFont="1" applyAlignment="1">
      <alignment/>
    </xf>
    <xf numFmtId="0" fontId="6" fillId="0" borderId="0" xfId="21" applyFont="1" applyAlignment="1">
      <alignment/>
    </xf>
    <xf numFmtId="178" fontId="48" fillId="8" borderId="23" xfId="0" applyNumberFormat="1" applyFont="1" applyFill="1" applyBorder="1" applyAlignment="1" applyProtection="1">
      <alignment horizontal="left" vertical="top" wrapText="1"/>
      <protection/>
    </xf>
    <xf numFmtId="0" fontId="49" fillId="8" borderId="22" xfId="0" applyFont="1" applyFill="1" applyBorder="1" applyAlignment="1" applyProtection="1">
      <alignment horizontal="center" vertical="center"/>
      <protection/>
    </xf>
    <xf numFmtId="0" fontId="49" fillId="8" borderId="22" xfId="0" applyFont="1" applyFill="1" applyBorder="1" applyAlignment="1" applyProtection="1">
      <alignment horizontal="center" vertical="center" wrapText="1"/>
      <protection/>
    </xf>
    <xf numFmtId="0" fontId="38"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1" applyFont="1" applyFill="1" applyBorder="1" applyAlignment="1">
      <alignment horizontal="center"/>
    </xf>
    <xf numFmtId="0" fontId="6" fillId="0" borderId="0" xfId="21" applyFont="1" applyAlignment="1">
      <alignment/>
    </xf>
    <xf numFmtId="181" fontId="12" fillId="0" borderId="0" xfId="0" applyNumberFormat="1" applyFont="1" applyBorder="1" applyAlignment="1">
      <alignment horizontal="center" vertical="center"/>
    </xf>
    <xf numFmtId="182" fontId="12" fillId="0" borderId="0" xfId="0" applyNumberFormat="1" applyFont="1" applyBorder="1" applyAlignment="1">
      <alignment horizontal="center" vertical="center"/>
    </xf>
    <xf numFmtId="14" fontId="48" fillId="0" borderId="39" xfId="28" applyNumberFormat="1" applyFont="1" applyFill="1" applyBorder="1" applyAlignment="1" applyProtection="1">
      <alignment horizontal="left"/>
      <protection/>
    </xf>
    <xf numFmtId="170" fontId="48" fillId="0" borderId="38" xfId="28" applyNumberFormat="1" applyFont="1" applyFill="1" applyBorder="1" applyAlignment="1" applyProtection="1">
      <alignment horizontal="left"/>
      <protection/>
    </xf>
    <xf numFmtId="170" fontId="48" fillId="0" borderId="39" xfId="28" applyNumberFormat="1" applyFont="1" applyFill="1" applyBorder="1" applyAlignment="1" applyProtection="1">
      <alignment horizontal="left"/>
      <protection/>
    </xf>
    <xf numFmtId="0" fontId="48" fillId="8" borderId="48" xfId="0" applyFont="1" applyFill="1" applyBorder="1" applyAlignment="1" applyProtection="1">
      <alignment horizontal="center"/>
      <protection/>
    </xf>
    <xf numFmtId="0" fontId="48" fillId="8" borderId="37" xfId="0" applyFont="1" applyFill="1" applyBorder="1" applyAlignment="1" applyProtection="1">
      <alignment horizontal="center"/>
      <protection/>
    </xf>
    <xf numFmtId="170" fontId="48" fillId="0" borderId="40" xfId="21" applyNumberFormat="1" applyFont="1" applyFill="1" applyBorder="1" applyAlignment="1" applyProtection="1">
      <alignment horizontal="left" vertical="center" wrapText="1"/>
      <protection/>
    </xf>
    <xf numFmtId="0" fontId="48" fillId="0" borderId="32" xfId="0" applyFont="1" applyFill="1" applyBorder="1" applyAlignment="1" applyProtection="1">
      <alignment horizontal="left" vertical="center" wrapText="1"/>
      <protection/>
    </xf>
    <xf numFmtId="0" fontId="49" fillId="0" borderId="1" xfId="0" applyFont="1" applyBorder="1" applyAlignment="1" applyProtection="1">
      <alignment horizontal="center" vertical="top"/>
      <protection/>
    </xf>
    <xf numFmtId="0" fontId="48" fillId="0" borderId="2" xfId="0" applyFont="1" applyBorder="1" applyAlignment="1" applyProtection="1">
      <alignment horizontal="center" vertical="top"/>
      <protection/>
    </xf>
    <xf numFmtId="0" fontId="48" fillId="0" borderId="3" xfId="0" applyFont="1" applyBorder="1" applyAlignment="1" applyProtection="1">
      <alignment horizontal="center" vertical="top"/>
      <protection/>
    </xf>
    <xf numFmtId="0" fontId="48" fillId="0" borderId="6" xfId="0" applyFont="1" applyBorder="1" applyAlignment="1" applyProtection="1">
      <alignment horizontal="center" vertical="top"/>
      <protection/>
    </xf>
    <xf numFmtId="0" fontId="48" fillId="0" borderId="7" xfId="0" applyFont="1" applyBorder="1" applyAlignment="1" applyProtection="1">
      <alignment horizontal="center" vertical="top"/>
      <protection/>
    </xf>
    <xf numFmtId="0" fontId="48" fillId="0" borderId="8" xfId="0" applyFont="1" applyBorder="1" applyAlignment="1" applyProtection="1">
      <alignment horizontal="center" vertical="top"/>
      <protection/>
    </xf>
    <xf numFmtId="0" fontId="49" fillId="0" borderId="25" xfId="0" applyFont="1" applyBorder="1" applyAlignment="1" applyProtection="1">
      <alignment horizontal="center"/>
      <protection/>
    </xf>
    <xf numFmtId="0" fontId="48" fillId="8" borderId="22" xfId="0" applyFont="1" applyFill="1" applyBorder="1" applyAlignment="1" applyProtection="1">
      <alignment/>
      <protection/>
    </xf>
    <xf numFmtId="0" fontId="48" fillId="8" borderId="38" xfId="0" applyFont="1" applyFill="1" applyBorder="1" applyAlignment="1" applyProtection="1">
      <alignment/>
      <protection/>
    </xf>
    <xf numFmtId="0" fontId="49" fillId="0" borderId="49" xfId="0" applyFont="1" applyFill="1" applyBorder="1" applyAlignment="1" applyProtection="1">
      <alignment horizontal="center"/>
      <protection/>
    </xf>
    <xf numFmtId="0" fontId="49" fillId="0" borderId="50" xfId="0" applyFont="1" applyFill="1" applyBorder="1" applyAlignment="1" applyProtection="1">
      <alignment horizontal="center"/>
      <protection/>
    </xf>
    <xf numFmtId="0" fontId="49" fillId="0" borderId="51" xfId="0" applyFont="1" applyFill="1" applyBorder="1" applyAlignment="1" applyProtection="1">
      <alignment horizontal="center"/>
      <protection/>
    </xf>
    <xf numFmtId="0" fontId="49" fillId="8" borderId="22" xfId="0" applyFont="1" applyFill="1" applyBorder="1" applyAlignment="1" applyProtection="1">
      <alignment horizontal="center" vertical="center"/>
      <protection/>
    </xf>
    <xf numFmtId="0" fontId="49" fillId="8" borderId="22" xfId="0" applyFont="1" applyFill="1" applyBorder="1" applyAlignment="1" applyProtection="1">
      <alignment horizontal="center" vertical="center" wrapText="1"/>
      <protection/>
    </xf>
    <xf numFmtId="0" fontId="49" fillId="8" borderId="22" xfId="0" applyFont="1" applyFill="1" applyBorder="1" applyAlignment="1" applyProtection="1">
      <alignment/>
      <protection/>
    </xf>
    <xf numFmtId="0" fontId="44" fillId="8" borderId="22" xfId="0" applyFont="1" applyFill="1" applyBorder="1" applyAlignment="1" applyProtection="1">
      <alignment wrapText="1"/>
      <protection/>
    </xf>
    <xf numFmtId="178" fontId="48" fillId="8" borderId="23" xfId="0" applyNumberFormat="1" applyFont="1" applyFill="1" applyBorder="1" applyAlignment="1" applyProtection="1">
      <alignment horizontal="left" vertical="top" wrapText="1"/>
      <protection/>
    </xf>
    <xf numFmtId="0" fontId="48" fillId="8" borderId="23" xfId="0" applyFont="1" applyFill="1" applyBorder="1" applyAlignment="1" applyProtection="1">
      <alignment horizontal="left" vertical="top" wrapText="1"/>
      <protection/>
    </xf>
    <xf numFmtId="0" fontId="44" fillId="8" borderId="23" xfId="0" applyFont="1" applyFill="1" applyBorder="1" applyAlignment="1" applyProtection="1">
      <alignment horizontal="left" vertical="top" wrapText="1"/>
      <protection/>
    </xf>
    <xf numFmtId="0" fontId="48" fillId="8" borderId="39" xfId="0" applyFont="1" applyFill="1" applyBorder="1" applyAlignment="1" applyProtection="1">
      <alignment horizontal="left" vertical="top" wrapText="1"/>
      <protection/>
    </xf>
    <xf numFmtId="0" fontId="48" fillId="8" borderId="52" xfId="0" applyFont="1" applyFill="1" applyBorder="1" applyAlignment="1" applyProtection="1">
      <alignment horizontal="left" vertical="top" wrapText="1"/>
      <protection/>
    </xf>
    <xf numFmtId="0" fontId="44" fillId="8" borderId="30" xfId="0" applyFont="1" applyFill="1" applyBorder="1" applyAlignment="1" applyProtection="1">
      <alignment horizontal="left" vertical="top" wrapText="1"/>
      <protection/>
    </xf>
    <xf numFmtId="0" fontId="48" fillId="8" borderId="30" xfId="0" applyFont="1" applyFill="1" applyBorder="1" applyAlignment="1" applyProtection="1">
      <alignment horizontal="left" vertical="top" wrapText="1"/>
      <protection/>
    </xf>
    <xf numFmtId="178" fontId="55" fillId="8" borderId="23" xfId="0" applyNumberFormat="1" applyFont="1" applyFill="1" applyBorder="1" applyAlignment="1" applyProtection="1">
      <alignment horizontal="left" vertical="top" wrapText="1"/>
      <protection/>
    </xf>
    <xf numFmtId="178" fontId="48" fillId="8" borderId="39" xfId="0" applyNumberFormat="1" applyFont="1" applyFill="1" applyBorder="1" applyAlignment="1" applyProtection="1">
      <alignment horizontal="left" vertical="top" wrapText="1"/>
      <protection/>
    </xf>
    <xf numFmtId="178" fontId="48" fillId="8" borderId="52" xfId="0" applyNumberFormat="1" applyFont="1" applyFill="1" applyBorder="1" applyAlignment="1" applyProtection="1">
      <alignment horizontal="left" vertical="top" wrapText="1"/>
      <protection/>
    </xf>
    <xf numFmtId="178" fontId="48" fillId="8" borderId="30" xfId="0" applyNumberFormat="1" applyFont="1" applyFill="1" applyBorder="1" applyAlignment="1" applyProtection="1">
      <alignment horizontal="left" vertical="top" wrapText="1"/>
      <protection/>
    </xf>
    <xf numFmtId="0" fontId="48" fillId="8" borderId="24" xfId="0" applyFont="1" applyFill="1" applyBorder="1" applyAlignment="1" applyProtection="1">
      <alignment horizontal="left" vertical="top" wrapText="1"/>
      <protection/>
    </xf>
    <xf numFmtId="0" fontId="44" fillId="8" borderId="24" xfId="0" applyFont="1" applyFill="1" applyBorder="1" applyAlignment="1" applyProtection="1">
      <alignment horizontal="left" vertical="top" wrapText="1"/>
      <protection/>
    </xf>
    <xf numFmtId="0" fontId="44" fillId="0" borderId="28" xfId="0" applyFont="1" applyBorder="1" applyAlignment="1" applyProtection="1">
      <alignment/>
      <protection/>
    </xf>
    <xf numFmtId="0" fontId="44" fillId="0" borderId="30" xfId="0" applyFont="1" applyBorder="1" applyAlignment="1" applyProtection="1">
      <alignment/>
      <protection/>
    </xf>
  </cellXfs>
  <cellStyles count="20">
    <cellStyle name="Normal" xfId="0"/>
    <cellStyle name="Percent" xfId="15"/>
    <cellStyle name="Currency" xfId="16"/>
    <cellStyle name="Currency [0]" xfId="17"/>
    <cellStyle name="Comma" xfId="18"/>
    <cellStyle name="Comma [0]" xfId="19"/>
    <cellStyle name="Per cent" xfId="20"/>
    <cellStyle name="Hyperlink" xfId="21"/>
    <cellStyle name="Comma 2" xfId="22"/>
    <cellStyle name="Normal 2" xfId="23"/>
    <cellStyle name="Normal 3" xfId="24"/>
    <cellStyle name="Normal 4" xfId="25"/>
    <cellStyle name="Normal 7" xfId="26"/>
    <cellStyle name="Standard 3" xfId="27"/>
    <cellStyle name="Currency 2" xfId="28"/>
    <cellStyle name="Comma 2 3" xfId="29"/>
    <cellStyle name="Percent 2" xfId="30"/>
    <cellStyle name="Normal_YBS Extract" xfId="31"/>
    <cellStyle name="Normal 7 2" xfId="32"/>
    <cellStyle name="Comma 4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733800"/>
          <a:ext cx="453390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zoomScale="85" zoomScaleNormal="85" workbookViewId="0" topLeftCell="A1">
      <selection activeCell="A6" sqref="A6"/>
    </sheetView>
  </sheetViews>
  <sheetFormatPr defaultColWidth="9.140625" defaultRowHeight="15"/>
  <cols>
    <col min="1" max="1" width="242.00390625" style="2" customWidth="1"/>
    <col min="2" max="16384" width="9.140625" style="2" customWidth="1"/>
  </cols>
  <sheetData>
    <row r="1" ht="31.5">
      <c r="A1" s="20" t="s">
        <v>0</v>
      </c>
    </row>
    <row r="3" ht="15">
      <c r="A3" s="77"/>
    </row>
    <row r="4" ht="34.5">
      <c r="A4" s="78" t="s">
        <v>1</v>
      </c>
    </row>
    <row r="5" ht="34.5">
      <c r="A5" s="78" t="s">
        <v>2</v>
      </c>
    </row>
    <row r="6" ht="34.5">
      <c r="A6" s="78" t="s">
        <v>3</v>
      </c>
    </row>
    <row r="7" ht="17.25">
      <c r="A7" s="78"/>
    </row>
    <row r="8" ht="18.75">
      <c r="A8" s="79" t="s">
        <v>4</v>
      </c>
    </row>
    <row r="9" ht="34.5">
      <c r="A9" s="88" t="s">
        <v>5</v>
      </c>
    </row>
    <row r="10" ht="69">
      <c r="A10" s="81" t="s">
        <v>6</v>
      </c>
    </row>
    <row r="11" ht="34.5">
      <c r="A11" s="81" t="s">
        <v>7</v>
      </c>
    </row>
    <row r="12" ht="17.25">
      <c r="A12" s="81" t="s">
        <v>8</v>
      </c>
    </row>
    <row r="13" ht="17.25">
      <c r="A13" s="81" t="s">
        <v>9</v>
      </c>
    </row>
    <row r="14" ht="34.5">
      <c r="A14" s="81" t="s">
        <v>10</v>
      </c>
    </row>
    <row r="15" ht="17.25">
      <c r="A15" s="81"/>
    </row>
    <row r="16" ht="18.75">
      <c r="A16" s="79" t="s">
        <v>11</v>
      </c>
    </row>
    <row r="17" ht="17.25">
      <c r="A17" s="82" t="s">
        <v>12</v>
      </c>
    </row>
    <row r="18" ht="34.5">
      <c r="A18" s="83" t="s">
        <v>13</v>
      </c>
    </row>
    <row r="19" ht="34.5">
      <c r="A19" s="83" t="s">
        <v>14</v>
      </c>
    </row>
    <row r="20" ht="51.75">
      <c r="A20" s="83" t="s">
        <v>15</v>
      </c>
    </row>
    <row r="21" ht="86.25">
      <c r="A21" s="83" t="s">
        <v>16</v>
      </c>
    </row>
    <row r="22" ht="51.75">
      <c r="A22" s="83" t="s">
        <v>17</v>
      </c>
    </row>
    <row r="23" ht="34.5">
      <c r="A23" s="83" t="s">
        <v>18</v>
      </c>
    </row>
    <row r="24" ht="17.25">
      <c r="A24" s="83" t="s">
        <v>19</v>
      </c>
    </row>
    <row r="25" ht="17.25">
      <c r="A25" s="82" t="s">
        <v>20</v>
      </c>
    </row>
    <row r="26" ht="51.75">
      <c r="A26" s="84" t="s">
        <v>21</v>
      </c>
    </row>
    <row r="27" ht="17.25">
      <c r="A27" s="84" t="s">
        <v>22</v>
      </c>
    </row>
    <row r="28" ht="17.25">
      <c r="A28" s="82" t="s">
        <v>23</v>
      </c>
    </row>
    <row r="29" ht="34.5">
      <c r="A29" s="83" t="s">
        <v>24</v>
      </c>
    </row>
    <row r="30" ht="34.5">
      <c r="A30" s="83" t="s">
        <v>25</v>
      </c>
    </row>
    <row r="31" ht="34.5">
      <c r="A31" s="83" t="s">
        <v>26</v>
      </c>
    </row>
    <row r="32" ht="34.5">
      <c r="A32" s="83" t="s">
        <v>27</v>
      </c>
    </row>
    <row r="33" ht="17.25">
      <c r="A33" s="83"/>
    </row>
    <row r="34" ht="18.75">
      <c r="A34" s="79" t="s">
        <v>28</v>
      </c>
    </row>
    <row r="35" ht="17.25">
      <c r="A35" s="82" t="s">
        <v>29</v>
      </c>
    </row>
    <row r="36" ht="34.5">
      <c r="A36" s="83" t="s">
        <v>30</v>
      </c>
    </row>
    <row r="37" ht="34.5">
      <c r="A37" s="83" t="s">
        <v>31</v>
      </c>
    </row>
    <row r="38" ht="34.5">
      <c r="A38" s="83" t="s">
        <v>32</v>
      </c>
    </row>
    <row r="39" ht="17.25">
      <c r="A39" s="83" t="s">
        <v>33</v>
      </c>
    </row>
    <row r="40" ht="34.5">
      <c r="A40" s="83" t="s">
        <v>34</v>
      </c>
    </row>
    <row r="41" ht="17.25">
      <c r="A41" s="82" t="s">
        <v>35</v>
      </c>
    </row>
    <row r="42" ht="17.25">
      <c r="A42" s="83" t="s">
        <v>36</v>
      </c>
    </row>
    <row r="43" ht="17.25">
      <c r="A43" s="84" t="s">
        <v>37</v>
      </c>
    </row>
    <row r="44" ht="17.25">
      <c r="A44" s="82" t="s">
        <v>38</v>
      </c>
    </row>
    <row r="45" ht="34.5">
      <c r="A45" s="84" t="s">
        <v>39</v>
      </c>
    </row>
    <row r="46" ht="34.5">
      <c r="A46" s="83" t="s">
        <v>40</v>
      </c>
    </row>
    <row r="47" ht="34.5">
      <c r="A47" s="83" t="s">
        <v>41</v>
      </c>
    </row>
    <row r="48" ht="17.25">
      <c r="A48" s="83" t="s">
        <v>42</v>
      </c>
    </row>
    <row r="49" ht="17.25">
      <c r="A49" s="84" t="s">
        <v>43</v>
      </c>
    </row>
    <row r="50" ht="17.25">
      <c r="A50" s="82" t="s">
        <v>44</v>
      </c>
    </row>
    <row r="51" ht="34.5">
      <c r="A51" s="84" t="s">
        <v>45</v>
      </c>
    </row>
    <row r="52" ht="17.25">
      <c r="A52" s="83" t="s">
        <v>46</v>
      </c>
    </row>
    <row r="53" ht="34.5">
      <c r="A53" s="84" t="s">
        <v>47</v>
      </c>
    </row>
    <row r="54" ht="17.25">
      <c r="A54" s="82" t="s">
        <v>48</v>
      </c>
    </row>
    <row r="55" ht="17.25">
      <c r="A55" s="84" t="s">
        <v>49</v>
      </c>
    </row>
    <row r="56" ht="34.5">
      <c r="A56" s="83" t="s">
        <v>50</v>
      </c>
    </row>
    <row r="57" ht="17.25">
      <c r="A57" s="83" t="s">
        <v>51</v>
      </c>
    </row>
    <row r="58" ht="17.25">
      <c r="A58" s="83" t="s">
        <v>52</v>
      </c>
    </row>
    <row r="59" ht="17.25">
      <c r="A59" s="82" t="s">
        <v>53</v>
      </c>
    </row>
    <row r="60" ht="34.5">
      <c r="A60" s="83" t="s">
        <v>54</v>
      </c>
    </row>
    <row r="61" ht="17.25">
      <c r="A61" s="85"/>
    </row>
    <row r="62" ht="18.75">
      <c r="A62" s="79" t="s">
        <v>55</v>
      </c>
    </row>
    <row r="63" ht="17.25">
      <c r="A63" s="82" t="s">
        <v>56</v>
      </c>
    </row>
    <row r="64" ht="34.5">
      <c r="A64" s="83" t="s">
        <v>57</v>
      </c>
    </row>
    <row r="65" ht="17.25">
      <c r="A65" s="83" t="s">
        <v>58</v>
      </c>
    </row>
    <row r="66" ht="34.5">
      <c r="A66" s="81" t="s">
        <v>59</v>
      </c>
    </row>
    <row r="67" ht="34.5">
      <c r="A67" s="81" t="s">
        <v>60</v>
      </c>
    </row>
    <row r="68" ht="34.5">
      <c r="A68" s="81" t="s">
        <v>61</v>
      </c>
    </row>
    <row r="69" ht="17.25">
      <c r="A69" s="86" t="s">
        <v>62</v>
      </c>
    </row>
    <row r="70" ht="51.75">
      <c r="A70" s="81" t="s">
        <v>63</v>
      </c>
    </row>
    <row r="71" ht="17.25">
      <c r="A71" s="81" t="s">
        <v>64</v>
      </c>
    </row>
    <row r="72" ht="17.25">
      <c r="A72" s="86" t="s">
        <v>65</v>
      </c>
    </row>
    <row r="73" ht="17.25">
      <c r="A73" s="81" t="s">
        <v>66</v>
      </c>
    </row>
    <row r="74" ht="17.25">
      <c r="A74" s="86" t="s">
        <v>67</v>
      </c>
    </row>
    <row r="75" ht="34.5">
      <c r="A75" s="81" t="s">
        <v>68</v>
      </c>
    </row>
    <row r="76" ht="17.25">
      <c r="A76" s="81" t="s">
        <v>69</v>
      </c>
    </row>
    <row r="77" ht="51.75">
      <c r="A77" s="81" t="s">
        <v>70</v>
      </c>
    </row>
    <row r="78" ht="17.25">
      <c r="A78" s="86" t="s">
        <v>71</v>
      </c>
    </row>
    <row r="79" ht="17.25">
      <c r="A79" s="80" t="s">
        <v>72</v>
      </c>
    </row>
    <row r="80" ht="17.25">
      <c r="A80" s="86" t="s">
        <v>73</v>
      </c>
    </row>
    <row r="81" ht="34.5">
      <c r="A81" s="81" t="s">
        <v>74</v>
      </c>
    </row>
    <row r="82" ht="34.5">
      <c r="A82" s="81" t="s">
        <v>75</v>
      </c>
    </row>
    <row r="83" ht="34.5">
      <c r="A83" s="81" t="s">
        <v>76</v>
      </c>
    </row>
    <row r="84" ht="34.5">
      <c r="A84" s="81" t="s">
        <v>77</v>
      </c>
    </row>
    <row r="85" ht="34.5">
      <c r="A85" s="81" t="s">
        <v>78</v>
      </c>
    </row>
    <row r="86" ht="17.25">
      <c r="A86" s="86" t="s">
        <v>79</v>
      </c>
    </row>
    <row r="87" ht="17.25">
      <c r="A87" s="81" t="s">
        <v>80</v>
      </c>
    </row>
    <row r="88" ht="34.5">
      <c r="A88" s="81" t="s">
        <v>81</v>
      </c>
    </row>
    <row r="89" ht="17.25">
      <c r="A89" s="86" t="s">
        <v>82</v>
      </c>
    </row>
    <row r="90" ht="34.5">
      <c r="A90" s="81" t="s">
        <v>83</v>
      </c>
    </row>
    <row r="91" ht="17.25">
      <c r="A91" s="86" t="s">
        <v>84</v>
      </c>
    </row>
    <row r="92" ht="17.25">
      <c r="A92" s="80" t="s">
        <v>85</v>
      </c>
    </row>
    <row r="93" ht="17.25">
      <c r="A93" s="81" t="s">
        <v>86</v>
      </c>
    </row>
    <row r="94" ht="17.25">
      <c r="A94" s="81"/>
    </row>
    <row r="95" ht="18.75">
      <c r="A95" s="79" t="s">
        <v>87</v>
      </c>
    </row>
    <row r="96" ht="34.5">
      <c r="A96" s="80" t="s">
        <v>88</v>
      </c>
    </row>
    <row r="97" ht="17.25">
      <c r="A97" s="80" t="s">
        <v>89</v>
      </c>
    </row>
    <row r="98" ht="17.25">
      <c r="A98" s="86" t="s">
        <v>90</v>
      </c>
    </row>
    <row r="99" ht="17.25">
      <c r="A99" s="78" t="s">
        <v>91</v>
      </c>
    </row>
    <row r="100" ht="17.25">
      <c r="A100" s="81" t="s">
        <v>92</v>
      </c>
    </row>
    <row r="101" ht="17.25">
      <c r="A101" s="81" t="s">
        <v>93</v>
      </c>
    </row>
    <row r="102" ht="17.25">
      <c r="A102" s="81" t="s">
        <v>94</v>
      </c>
    </row>
    <row r="103" ht="17.25">
      <c r="A103" s="81" t="s">
        <v>95</v>
      </c>
    </row>
    <row r="104" ht="34.5">
      <c r="A104" s="81" t="s">
        <v>96</v>
      </c>
    </row>
    <row r="105" ht="17.25">
      <c r="A105" s="78" t="s">
        <v>97</v>
      </c>
    </row>
    <row r="106" ht="17.25">
      <c r="A106" s="81" t="s">
        <v>98</v>
      </c>
    </row>
    <row r="107" ht="17.25">
      <c r="A107" s="81" t="s">
        <v>99</v>
      </c>
    </row>
    <row r="108" ht="17.25">
      <c r="A108" s="81" t="s">
        <v>100</v>
      </c>
    </row>
    <row r="109" ht="17.25">
      <c r="A109" s="81" t="s">
        <v>101</v>
      </c>
    </row>
    <row r="110" ht="17.25">
      <c r="A110" s="81" t="s">
        <v>102</v>
      </c>
    </row>
    <row r="111" ht="17.25">
      <c r="A111" s="81" t="s">
        <v>103</v>
      </c>
    </row>
    <row r="112" ht="17.25">
      <c r="A112" s="86" t="s">
        <v>104</v>
      </c>
    </row>
    <row r="113" ht="17.25">
      <c r="A113" s="81" t="s">
        <v>105</v>
      </c>
    </row>
    <row r="114" ht="17.25">
      <c r="A114" s="78" t="s">
        <v>106</v>
      </c>
    </row>
    <row r="115" ht="17.25">
      <c r="A115" s="81" t="s">
        <v>107</v>
      </c>
    </row>
    <row r="116" ht="17.25">
      <c r="A116" s="81" t="s">
        <v>108</v>
      </c>
    </row>
    <row r="117" ht="17.25">
      <c r="A117" s="78" t="s">
        <v>109</v>
      </c>
    </row>
    <row r="118" ht="17.25">
      <c r="A118" s="81" t="s">
        <v>110</v>
      </c>
    </row>
    <row r="119" ht="17.25">
      <c r="A119" s="81" t="s">
        <v>111</v>
      </c>
    </row>
    <row r="120" ht="17.25">
      <c r="A120" s="81" t="s">
        <v>112</v>
      </c>
    </row>
    <row r="121" ht="17.25">
      <c r="A121" s="86" t="s">
        <v>113</v>
      </c>
    </row>
    <row r="122" ht="17.25">
      <c r="A122" s="78" t="s">
        <v>114</v>
      </c>
    </row>
    <row r="123" ht="17.25">
      <c r="A123" s="78" t="s">
        <v>115</v>
      </c>
    </row>
    <row r="124" ht="17.25">
      <c r="A124" s="81" t="s">
        <v>116</v>
      </c>
    </row>
    <row r="125" ht="17.25">
      <c r="A125" s="81" t="s">
        <v>117</v>
      </c>
    </row>
    <row r="126" ht="17.25">
      <c r="A126" s="81" t="s">
        <v>118</v>
      </c>
    </row>
    <row r="127" ht="17.25">
      <c r="A127" s="81" t="s">
        <v>119</v>
      </c>
    </row>
    <row r="128" ht="17.25">
      <c r="A128" s="81" t="s">
        <v>120</v>
      </c>
    </row>
    <row r="129" ht="17.25">
      <c r="A129" s="86" t="s">
        <v>121</v>
      </c>
    </row>
    <row r="130" ht="34.5">
      <c r="A130" s="81" t="s">
        <v>122</v>
      </c>
    </row>
    <row r="131" ht="69">
      <c r="A131" s="81" t="s">
        <v>123</v>
      </c>
    </row>
    <row r="132" ht="34.5">
      <c r="A132" s="81" t="s">
        <v>124</v>
      </c>
    </row>
    <row r="133" ht="17.25">
      <c r="A133" s="86" t="s">
        <v>125</v>
      </c>
    </row>
    <row r="134" ht="34.5">
      <c r="A134" s="78" t="s">
        <v>126</v>
      </c>
    </row>
    <row r="135" ht="17.25">
      <c r="A135" s="78"/>
    </row>
    <row r="136" ht="18.75">
      <c r="A136" s="79" t="s">
        <v>127</v>
      </c>
    </row>
    <row r="137" ht="17.25">
      <c r="A137" s="81" t="s">
        <v>128</v>
      </c>
    </row>
    <row r="138" ht="34.5">
      <c r="A138" s="83" t="s">
        <v>129</v>
      </c>
    </row>
    <row r="139" ht="34.5">
      <c r="A139" s="83" t="s">
        <v>130</v>
      </c>
    </row>
    <row r="140" ht="17.25">
      <c r="A140" s="82" t="s">
        <v>131</v>
      </c>
    </row>
    <row r="141" ht="17.25">
      <c r="A141" s="87" t="s">
        <v>132</v>
      </c>
    </row>
    <row r="142" ht="34.5">
      <c r="A142" s="84" t="s">
        <v>133</v>
      </c>
    </row>
    <row r="143" ht="17.25">
      <c r="A143" s="83" t="s">
        <v>134</v>
      </c>
    </row>
    <row r="144" ht="17.25">
      <c r="A144" s="83" t="s">
        <v>135</v>
      </c>
    </row>
    <row r="145" ht="17.25">
      <c r="A145" s="87" t="s">
        <v>136</v>
      </c>
    </row>
    <row r="146" ht="17.25">
      <c r="A146" s="82" t="s">
        <v>137</v>
      </c>
    </row>
    <row r="147" ht="17.25">
      <c r="A147" s="87" t="s">
        <v>138</v>
      </c>
    </row>
    <row r="148" ht="17.25">
      <c r="A148" s="83" t="s">
        <v>139</v>
      </c>
    </row>
    <row r="149" ht="17.25">
      <c r="A149" s="83" t="s">
        <v>140</v>
      </c>
    </row>
    <row r="150" ht="17.25">
      <c r="A150" s="83" t="s">
        <v>141</v>
      </c>
    </row>
    <row r="151" ht="34.5">
      <c r="A151" s="87" t="s">
        <v>142</v>
      </c>
    </row>
    <row r="152" ht="17.25">
      <c r="A152" s="82" t="s">
        <v>143</v>
      </c>
    </row>
    <row r="153" ht="17.25">
      <c r="A153" s="83" t="s">
        <v>144</v>
      </c>
    </row>
    <row r="154" ht="17.25">
      <c r="A154" s="83" t="s">
        <v>145</v>
      </c>
    </row>
    <row r="155" ht="17.25">
      <c r="A155" s="83" t="s">
        <v>146</v>
      </c>
    </row>
    <row r="156" ht="17.25">
      <c r="A156" s="83" t="s">
        <v>147</v>
      </c>
    </row>
    <row r="157" ht="34.5">
      <c r="A157" s="83" t="s">
        <v>148</v>
      </c>
    </row>
    <row r="158" ht="34.5">
      <c r="A158" s="83" t="s">
        <v>149</v>
      </c>
    </row>
    <row r="159" ht="17.25">
      <c r="A159" s="82" t="s">
        <v>150</v>
      </c>
    </row>
    <row r="160" ht="34.5">
      <c r="A160" s="83" t="s">
        <v>151</v>
      </c>
    </row>
    <row r="161" ht="34.5">
      <c r="A161" s="83" t="s">
        <v>152</v>
      </c>
    </row>
    <row r="162" ht="17.25">
      <c r="A162" s="83" t="s">
        <v>153</v>
      </c>
    </row>
    <row r="163" ht="17.25">
      <c r="A163" s="82" t="s">
        <v>154</v>
      </c>
    </row>
    <row r="164" ht="34.5">
      <c r="A164" s="89" t="s">
        <v>155</v>
      </c>
    </row>
    <row r="165" ht="34.5">
      <c r="A165" s="83" t="s">
        <v>156</v>
      </c>
    </row>
    <row r="166" ht="17.25">
      <c r="A166" s="82" t="s">
        <v>157</v>
      </c>
    </row>
    <row r="167" ht="17.25">
      <c r="A167" s="83" t="s">
        <v>158</v>
      </c>
    </row>
    <row r="168" ht="17.25">
      <c r="A168" s="82" t="s">
        <v>159</v>
      </c>
    </row>
    <row r="169" ht="17.25">
      <c r="A169" s="84" t="s">
        <v>160</v>
      </c>
    </row>
    <row r="170" ht="17.25">
      <c r="A170" s="84"/>
    </row>
    <row r="171" ht="17.25">
      <c r="A171" s="84"/>
    </row>
    <row r="172" ht="17.25">
      <c r="A172" s="84"/>
    </row>
    <row r="173" ht="17.25">
      <c r="A173" s="84"/>
    </row>
    <row r="174" ht="17.25">
      <c r="A174" s="84"/>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headerFooter>
    <oddHeader>&amp;R&amp;G</oddHead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0"/>
  <sheetViews>
    <sheetView zoomScale="85" zoomScaleNormal="85"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161</v>
      </c>
      <c r="G5" s="7"/>
      <c r="H5" s="7"/>
      <c r="I5" s="7"/>
      <c r="J5" s="8"/>
    </row>
    <row r="6" spans="2:10" ht="41.25" customHeight="1">
      <c r="B6" s="6"/>
      <c r="C6" s="7"/>
      <c r="D6" s="7"/>
      <c r="E6" s="378" t="s">
        <v>162</v>
      </c>
      <c r="F6" s="378"/>
      <c r="G6" s="378"/>
      <c r="H6" s="7"/>
      <c r="I6" s="7"/>
      <c r="J6" s="8"/>
    </row>
    <row r="7" spans="2:10" ht="30.75" customHeight="1">
      <c r="B7" s="6"/>
      <c r="C7" s="7"/>
      <c r="D7" s="7"/>
      <c r="E7" s="7"/>
      <c r="F7" s="11" t="s">
        <v>163</v>
      </c>
      <c r="G7" s="7"/>
      <c r="H7" s="7"/>
      <c r="I7" s="7"/>
      <c r="J7" s="8"/>
    </row>
    <row r="8" spans="2:10" ht="30.75" customHeight="1">
      <c r="B8" s="6"/>
      <c r="C8" s="7"/>
      <c r="D8" s="7"/>
      <c r="E8" s="7"/>
      <c r="F8" s="11" t="s">
        <v>164</v>
      </c>
      <c r="G8" s="7"/>
      <c r="H8" s="7"/>
      <c r="I8" s="7"/>
      <c r="J8" s="8"/>
    </row>
    <row r="9" spans="2:10" ht="30.75" customHeight="1">
      <c r="B9" s="6"/>
      <c r="C9" s="7"/>
      <c r="D9" s="7"/>
      <c r="E9" s="383">
        <v>43646</v>
      </c>
      <c r="F9" s="383"/>
      <c r="G9" s="383"/>
      <c r="H9" s="7"/>
      <c r="I9" s="7"/>
      <c r="J9" s="8"/>
    </row>
    <row r="10" spans="2:10" ht="30.75" customHeight="1">
      <c r="B10" s="6"/>
      <c r="C10" s="7"/>
      <c r="D10" s="7"/>
      <c r="E10" s="384">
        <v>43646</v>
      </c>
      <c r="F10" s="384"/>
      <c r="G10" s="384"/>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165</v>
      </c>
      <c r="G22" s="7"/>
      <c r="H22" s="7"/>
      <c r="I22" s="7"/>
      <c r="J22" s="8"/>
    </row>
    <row r="23" spans="2:10" ht="15">
      <c r="B23" s="6"/>
      <c r="C23" s="7"/>
      <c r="D23" s="7"/>
      <c r="E23" s="7"/>
      <c r="F23" s="14"/>
      <c r="G23" s="7"/>
      <c r="H23" s="7"/>
      <c r="I23" s="7"/>
      <c r="J23" s="8"/>
    </row>
    <row r="24" spans="2:10" ht="15">
      <c r="B24" s="6"/>
      <c r="C24" s="7"/>
      <c r="D24" s="381" t="s">
        <v>166</v>
      </c>
      <c r="E24" s="382" t="s">
        <v>167</v>
      </c>
      <c r="F24" s="382"/>
      <c r="G24" s="382"/>
      <c r="H24" s="382"/>
      <c r="I24" s="7"/>
      <c r="J24" s="8"/>
    </row>
    <row r="25" spans="2:10" ht="15">
      <c r="B25" s="6"/>
      <c r="C25" s="7"/>
      <c r="D25" s="7"/>
      <c r="E25" s="373"/>
      <c r="F25" s="373"/>
      <c r="G25" s="373"/>
      <c r="H25" s="7"/>
      <c r="I25" s="7"/>
      <c r="J25" s="8"/>
    </row>
    <row r="26" spans="2:10" ht="15">
      <c r="B26" s="6"/>
      <c r="C26" s="7"/>
      <c r="D26" s="381" t="s">
        <v>168</v>
      </c>
      <c r="E26" s="382"/>
      <c r="F26" s="382"/>
      <c r="G26" s="382"/>
      <c r="H26" s="382"/>
      <c r="I26" s="7"/>
      <c r="J26" s="8"/>
    </row>
    <row r="27" spans="2:10" ht="15">
      <c r="B27" s="6"/>
      <c r="C27" s="7"/>
      <c r="D27" s="374"/>
      <c r="E27" s="374"/>
      <c r="F27" s="374"/>
      <c r="G27" s="374"/>
      <c r="H27" s="374"/>
      <c r="I27" s="7"/>
      <c r="J27" s="8"/>
    </row>
    <row r="28" spans="2:10" ht="15">
      <c r="B28" s="6"/>
      <c r="C28" s="7"/>
      <c r="D28" s="381" t="s">
        <v>169</v>
      </c>
      <c r="E28" s="382" t="s">
        <v>167</v>
      </c>
      <c r="F28" s="382"/>
      <c r="G28" s="382"/>
      <c r="H28" s="382"/>
      <c r="I28" s="7"/>
      <c r="J28" s="8"/>
    </row>
    <row r="29" spans="2:10" ht="15">
      <c r="B29" s="6"/>
      <c r="C29" s="7"/>
      <c r="D29" s="374"/>
      <c r="E29" s="374"/>
      <c r="F29" s="374"/>
      <c r="G29" s="374"/>
      <c r="H29" s="374"/>
      <c r="I29" s="7"/>
      <c r="J29" s="8"/>
    </row>
    <row r="30" spans="2:10" ht="15">
      <c r="B30" s="6"/>
      <c r="C30" s="7"/>
      <c r="D30" s="381" t="s">
        <v>170</v>
      </c>
      <c r="E30" s="382" t="s">
        <v>167</v>
      </c>
      <c r="F30" s="382"/>
      <c r="G30" s="382"/>
      <c r="H30" s="382"/>
      <c r="I30" s="7"/>
      <c r="J30" s="8"/>
    </row>
    <row r="31" spans="2:10" ht="15">
      <c r="B31" s="6"/>
      <c r="C31" s="7"/>
      <c r="D31" s="374"/>
      <c r="E31" s="374"/>
      <c r="F31" s="374"/>
      <c r="G31" s="374"/>
      <c r="H31" s="374"/>
      <c r="I31" s="7"/>
      <c r="J31" s="8"/>
    </row>
    <row r="32" spans="2:10" ht="15">
      <c r="B32" s="6"/>
      <c r="C32" s="7"/>
      <c r="D32" s="381" t="s">
        <v>171</v>
      </c>
      <c r="E32" s="382" t="s">
        <v>167</v>
      </c>
      <c r="F32" s="382"/>
      <c r="G32" s="382"/>
      <c r="H32" s="382"/>
      <c r="I32" s="7"/>
      <c r="J32" s="8"/>
    </row>
    <row r="33" spans="2:10" ht="15">
      <c r="B33" s="6"/>
      <c r="C33" s="7"/>
      <c r="D33" s="373"/>
      <c r="E33" s="373"/>
      <c r="F33" s="373"/>
      <c r="G33" s="373"/>
      <c r="H33" s="373"/>
      <c r="I33" s="7"/>
      <c r="J33" s="8"/>
    </row>
    <row r="34" spans="2:10" ht="15">
      <c r="B34" s="6"/>
      <c r="C34" s="7"/>
      <c r="D34" s="381" t="s">
        <v>172</v>
      </c>
      <c r="E34" s="382" t="s">
        <v>167</v>
      </c>
      <c r="F34" s="382"/>
      <c r="G34" s="382"/>
      <c r="H34" s="382"/>
      <c r="I34" s="7"/>
      <c r="J34" s="8"/>
    </row>
    <row r="35" spans="2:10" ht="15">
      <c r="B35" s="6"/>
      <c r="C35" s="7"/>
      <c r="D35" s="7"/>
      <c r="E35" s="7"/>
      <c r="F35" s="7"/>
      <c r="G35" s="7"/>
      <c r="H35" s="7"/>
      <c r="I35" s="7"/>
      <c r="J35" s="8"/>
    </row>
    <row r="36" spans="2:10" ht="15">
      <c r="B36" s="6"/>
      <c r="C36" s="7"/>
      <c r="D36" s="379" t="s">
        <v>173</v>
      </c>
      <c r="E36" s="380"/>
      <c r="F36" s="380"/>
      <c r="G36" s="380"/>
      <c r="H36" s="380"/>
      <c r="I36" s="7"/>
      <c r="J36" s="8"/>
    </row>
    <row r="37" spans="2:10" ht="15">
      <c r="B37" s="6"/>
      <c r="C37" s="7"/>
      <c r="D37" s="7"/>
      <c r="E37" s="7"/>
      <c r="F37" s="14"/>
      <c r="G37" s="7"/>
      <c r="H37" s="7"/>
      <c r="I37" s="7"/>
      <c r="J37" s="8"/>
    </row>
    <row r="38" spans="2:10" ht="15">
      <c r="B38" s="6"/>
      <c r="C38" s="7"/>
      <c r="D38" s="379" t="s">
        <v>174</v>
      </c>
      <c r="E38" s="380"/>
      <c r="F38" s="380"/>
      <c r="G38" s="380"/>
      <c r="H38" s="380"/>
      <c r="I38" s="7"/>
      <c r="J38" s="8"/>
    </row>
    <row r="39" spans="2:10" ht="15">
      <c r="B39" s="6"/>
      <c r="C39" s="7"/>
      <c r="D39" s="373"/>
      <c r="E39" s="373"/>
      <c r="F39" s="373"/>
      <c r="G39" s="373"/>
      <c r="H39" s="373"/>
      <c r="I39" s="7"/>
      <c r="J39" s="8"/>
    </row>
    <row r="40" spans="2:10" ht="15.75" thickBot="1">
      <c r="B40" s="15"/>
      <c r="C40" s="16"/>
      <c r="D40" s="16"/>
      <c r="E40" s="16"/>
      <c r="F40" s="16"/>
      <c r="G40" s="16"/>
      <c r="H40" s="16"/>
      <c r="I40" s="16"/>
      <c r="J40" s="17"/>
    </row>
  </sheetData>
  <mergeCells count="11">
    <mergeCell ref="E6:G6"/>
    <mergeCell ref="D38:H38"/>
    <mergeCell ref="D36:H36"/>
    <mergeCell ref="D24:H24"/>
    <mergeCell ref="D26:H26"/>
    <mergeCell ref="D28:H28"/>
    <mergeCell ref="D30:H30"/>
    <mergeCell ref="D32:H32"/>
    <mergeCell ref="D34:H34"/>
    <mergeCell ref="E9:G9"/>
    <mergeCell ref="E10:G1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topLeftCell="A1">
      <selection activeCell="C17" sqref="C17"/>
    </sheetView>
  </sheetViews>
  <sheetFormatPr defaultColWidth="8.8515625" defaultRowHeight="15" outlineLevelRow="1"/>
  <cols>
    <col min="1" max="1" width="13.281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33" t="s">
        <v>175</v>
      </c>
      <c r="B1" s="133"/>
      <c r="C1" s="21"/>
      <c r="D1" s="21"/>
      <c r="E1" s="21"/>
      <c r="F1" s="372" t="s">
        <v>176</v>
      </c>
      <c r="H1" s="21"/>
      <c r="I1" s="133"/>
      <c r="J1" s="21"/>
      <c r="K1" s="21"/>
      <c r="L1" s="21"/>
      <c r="M1" s="21"/>
    </row>
    <row r="2" spans="1:13" ht="15.75" thickBot="1">
      <c r="A2" s="21"/>
      <c r="B2" s="22"/>
      <c r="C2" s="22"/>
      <c r="D2" s="21"/>
      <c r="E2" s="21"/>
      <c r="F2" s="21"/>
      <c r="H2" s="21"/>
      <c r="L2" s="21"/>
      <c r="M2" s="21"/>
    </row>
    <row r="3" spans="1:13" ht="19.5" thickBot="1">
      <c r="A3" s="24"/>
      <c r="B3" s="25" t="s">
        <v>177</v>
      </c>
      <c r="C3" s="26" t="s">
        <v>178</v>
      </c>
      <c r="D3" s="24"/>
      <c r="E3" s="24"/>
      <c r="F3" s="21"/>
      <c r="G3" s="24"/>
      <c r="H3" s="21"/>
      <c r="L3" s="21"/>
      <c r="M3" s="21"/>
    </row>
    <row r="4" spans="8:13" ht="15.75" thickBot="1">
      <c r="H4" s="21"/>
      <c r="L4" s="21"/>
      <c r="M4" s="21"/>
    </row>
    <row r="5" spans="1:13" ht="18.75">
      <c r="A5" s="27"/>
      <c r="B5" s="28" t="s">
        <v>179</v>
      </c>
      <c r="C5" s="27"/>
      <c r="E5" s="29"/>
      <c r="F5" s="29"/>
      <c r="H5" s="21"/>
      <c r="L5" s="21"/>
      <c r="M5" s="21"/>
    </row>
    <row r="6" spans="2:13" ht="15">
      <c r="B6" s="31" t="s">
        <v>180</v>
      </c>
      <c r="H6" s="21"/>
      <c r="L6" s="21"/>
      <c r="M6" s="21"/>
    </row>
    <row r="7" spans="2:13" ht="15">
      <c r="B7" s="30" t="s">
        <v>181</v>
      </c>
      <c r="H7" s="21"/>
      <c r="L7" s="21"/>
      <c r="M7" s="21"/>
    </row>
    <row r="8" spans="2:13" ht="15">
      <c r="B8" s="30" t="s">
        <v>182</v>
      </c>
      <c r="F8" s="23" t="s">
        <v>183</v>
      </c>
      <c r="H8" s="21"/>
      <c r="L8" s="21"/>
      <c r="M8" s="21"/>
    </row>
    <row r="9" spans="2:13" ht="15">
      <c r="B9" s="31" t="s">
        <v>184</v>
      </c>
      <c r="H9" s="21"/>
      <c r="L9" s="21"/>
      <c r="M9" s="21"/>
    </row>
    <row r="10" spans="2:13" ht="15">
      <c r="B10" s="31" t="s">
        <v>185</v>
      </c>
      <c r="H10" s="21"/>
      <c r="L10" s="21"/>
      <c r="M10" s="21"/>
    </row>
    <row r="11" spans="2:13" ht="15.75" thickBot="1">
      <c r="B11" s="32" t="s">
        <v>186</v>
      </c>
      <c r="H11" s="21"/>
      <c r="L11" s="21"/>
      <c r="M11" s="21"/>
    </row>
    <row r="12" spans="2:13" ht="15">
      <c r="B12" s="33"/>
      <c r="H12" s="21"/>
      <c r="L12" s="21"/>
      <c r="M12" s="21"/>
    </row>
    <row r="13" spans="1:13" ht="37.5">
      <c r="A13" s="34" t="s">
        <v>187</v>
      </c>
      <c r="B13" s="34" t="s">
        <v>180</v>
      </c>
      <c r="C13" s="35"/>
      <c r="D13" s="35"/>
      <c r="E13" s="35"/>
      <c r="F13" s="35"/>
      <c r="G13" s="36"/>
      <c r="H13" s="21"/>
      <c r="L13" s="21"/>
      <c r="M13" s="21"/>
    </row>
    <row r="14" spans="1:13" ht="15">
      <c r="A14" s="23" t="s">
        <v>188</v>
      </c>
      <c r="B14" s="37" t="s">
        <v>189</v>
      </c>
      <c r="C14" s="96" t="s">
        <v>163</v>
      </c>
      <c r="E14" s="29"/>
      <c r="F14" s="29"/>
      <c r="H14" s="21"/>
      <c r="L14" s="21"/>
      <c r="M14" s="21"/>
    </row>
    <row r="15" spans="1:13" ht="15">
      <c r="A15" s="23" t="s">
        <v>190</v>
      </c>
      <c r="B15" s="37" t="s">
        <v>191</v>
      </c>
      <c r="C15" s="96" t="s">
        <v>164</v>
      </c>
      <c r="E15" s="29"/>
      <c r="F15" s="29"/>
      <c r="H15" s="21"/>
      <c r="L15" s="21"/>
      <c r="M15" s="21"/>
    </row>
    <row r="16" spans="1:13" ht="45">
      <c r="A16" s="23" t="s">
        <v>192</v>
      </c>
      <c r="B16" s="37" t="s">
        <v>193</v>
      </c>
      <c r="C16" s="143" t="s">
        <v>194</v>
      </c>
      <c r="E16" s="29"/>
      <c r="F16" s="29"/>
      <c r="H16" s="21"/>
      <c r="L16" s="21"/>
      <c r="M16" s="21"/>
    </row>
    <row r="17" spans="1:13" ht="15">
      <c r="A17" s="23" t="s">
        <v>195</v>
      </c>
      <c r="B17" s="37" t="s">
        <v>196</v>
      </c>
      <c r="C17" s="144">
        <v>43646</v>
      </c>
      <c r="E17" s="29"/>
      <c r="F17" s="29"/>
      <c r="H17" s="21"/>
      <c r="L17" s="21"/>
      <c r="M17" s="21"/>
    </row>
    <row r="18" spans="1:13" ht="15" outlineLevel="1">
      <c r="A18" s="23" t="s">
        <v>197</v>
      </c>
      <c r="B18" s="123" t="s">
        <v>198</v>
      </c>
      <c r="C18" s="96" t="s">
        <v>199</v>
      </c>
      <c r="E18" s="29"/>
      <c r="F18" s="29"/>
      <c r="H18" s="21"/>
      <c r="L18" s="21"/>
      <c r="M18" s="21"/>
    </row>
    <row r="19" spans="1:13" ht="15" outlineLevel="1">
      <c r="A19" s="23" t="s">
        <v>200</v>
      </c>
      <c r="B19" s="96"/>
      <c r="C19" s="143" t="s">
        <v>201</v>
      </c>
      <c r="E19" s="29"/>
      <c r="F19" s="29"/>
      <c r="H19" s="21"/>
      <c r="L19" s="21"/>
      <c r="M19" s="21"/>
    </row>
    <row r="20" spans="1:13" ht="15" outlineLevel="1">
      <c r="A20" s="23" t="s">
        <v>202</v>
      </c>
      <c r="B20" s="115"/>
      <c r="C20" s="117" t="s">
        <v>203</v>
      </c>
      <c r="E20" s="29"/>
      <c r="F20" s="29"/>
      <c r="H20" s="21"/>
      <c r="L20" s="21"/>
      <c r="M20" s="21"/>
    </row>
    <row r="21" spans="1:13" ht="15" outlineLevel="1">
      <c r="A21" s="23" t="s">
        <v>204</v>
      </c>
      <c r="B21" s="38"/>
      <c r="E21" s="29"/>
      <c r="F21" s="29"/>
      <c r="H21" s="21"/>
      <c r="L21" s="21"/>
      <c r="M21" s="21"/>
    </row>
    <row r="22" spans="1:13" ht="15" outlineLevel="1">
      <c r="A22" s="23" t="s">
        <v>205</v>
      </c>
      <c r="B22" s="38"/>
      <c r="C22" s="96" t="s">
        <v>206</v>
      </c>
      <c r="E22" s="29"/>
      <c r="F22" s="29"/>
      <c r="H22" s="21"/>
      <c r="L22" s="21"/>
      <c r="M22" s="21"/>
    </row>
    <row r="23" spans="1:13" ht="15" outlineLevel="1">
      <c r="A23" s="23" t="s">
        <v>207</v>
      </c>
      <c r="B23" s="38"/>
      <c r="C23" s="143" t="s">
        <v>208</v>
      </c>
      <c r="E23" s="29"/>
      <c r="F23" s="29"/>
      <c r="H23" s="21"/>
      <c r="L23" s="21"/>
      <c r="M23" s="21"/>
    </row>
    <row r="24" spans="1:13" ht="15" outlineLevel="1">
      <c r="A24" s="23" t="s">
        <v>209</v>
      </c>
      <c r="B24" s="38"/>
      <c r="C24" s="117" t="s">
        <v>210</v>
      </c>
      <c r="E24" s="29"/>
      <c r="F24" s="29"/>
      <c r="H24" s="21"/>
      <c r="L24" s="21"/>
      <c r="M24" s="21"/>
    </row>
    <row r="25" spans="1:13" ht="15" outlineLevel="1">
      <c r="A25" s="23" t="s">
        <v>211</v>
      </c>
      <c r="B25" s="38"/>
      <c r="E25" s="29"/>
      <c r="F25" s="29"/>
      <c r="H25" s="21"/>
      <c r="L25" s="21"/>
      <c r="M25" s="21"/>
    </row>
    <row r="26" spans="1:13" ht="18.75">
      <c r="A26" s="35"/>
      <c r="B26" s="34" t="s">
        <v>181</v>
      </c>
      <c r="C26" s="35"/>
      <c r="D26" s="35"/>
      <c r="E26" s="35"/>
      <c r="F26" s="35"/>
      <c r="G26" s="36"/>
      <c r="H26" s="21"/>
      <c r="L26" s="21"/>
      <c r="M26" s="21"/>
    </row>
    <row r="27" spans="1:13" ht="15">
      <c r="A27" s="23" t="s">
        <v>212</v>
      </c>
      <c r="B27" s="39" t="s">
        <v>213</v>
      </c>
      <c r="C27" s="96" t="s">
        <v>214</v>
      </c>
      <c r="D27" s="40"/>
      <c r="E27" s="40"/>
      <c r="F27" s="40"/>
      <c r="H27" s="21"/>
      <c r="L27" s="21"/>
      <c r="M27" s="21"/>
    </row>
    <row r="28" spans="1:13" ht="15">
      <c r="A28" s="23" t="s">
        <v>215</v>
      </c>
      <c r="B28" s="39" t="s">
        <v>216</v>
      </c>
      <c r="C28" s="96" t="s">
        <v>214</v>
      </c>
      <c r="D28" s="40"/>
      <c r="E28" s="40"/>
      <c r="F28" s="40"/>
      <c r="H28" s="21"/>
      <c r="L28" s="21"/>
      <c r="M28" s="21"/>
    </row>
    <row r="29" spans="1:13" ht="15">
      <c r="A29" s="23" t="s">
        <v>217</v>
      </c>
      <c r="B29" s="39" t="s">
        <v>218</v>
      </c>
      <c r="C29" s="143" t="s">
        <v>219</v>
      </c>
      <c r="E29" s="40"/>
      <c r="F29" s="40"/>
      <c r="H29" s="21"/>
      <c r="L29" s="21"/>
      <c r="M29" s="21"/>
    </row>
    <row r="30" spans="1:13" ht="15" outlineLevel="1">
      <c r="A30" s="23" t="s">
        <v>220</v>
      </c>
      <c r="B30" s="39"/>
      <c r="E30" s="40"/>
      <c r="F30" s="40"/>
      <c r="H30" s="21"/>
      <c r="L30" s="21"/>
      <c r="M30" s="21"/>
    </row>
    <row r="31" spans="1:13" ht="15" outlineLevel="1">
      <c r="A31" s="23" t="s">
        <v>221</v>
      </c>
      <c r="B31" s="39"/>
      <c r="E31" s="40"/>
      <c r="F31" s="40"/>
      <c r="H31" s="21"/>
      <c r="L31" s="21"/>
      <c r="M31" s="21"/>
    </row>
    <row r="32" spans="1:13" ht="15" outlineLevel="1">
      <c r="A32" s="23" t="s">
        <v>222</v>
      </c>
      <c r="B32" s="39"/>
      <c r="E32" s="40"/>
      <c r="F32" s="40"/>
      <c r="H32" s="21"/>
      <c r="L32" s="21"/>
      <c r="M32" s="21"/>
    </row>
    <row r="33" spans="1:13" ht="15" outlineLevel="1">
      <c r="A33" s="23" t="s">
        <v>223</v>
      </c>
      <c r="B33" s="39"/>
      <c r="E33" s="40"/>
      <c r="F33" s="40"/>
      <c r="H33" s="21"/>
      <c r="L33" s="21"/>
      <c r="M33" s="21"/>
    </row>
    <row r="34" spans="1:13" ht="15" outlineLevel="1">
      <c r="A34" s="23" t="s">
        <v>224</v>
      </c>
      <c r="B34" s="39"/>
      <c r="E34" s="40"/>
      <c r="F34" s="40"/>
      <c r="H34" s="21"/>
      <c r="L34" s="21"/>
      <c r="M34" s="21"/>
    </row>
    <row r="35" spans="1:13" ht="15" outlineLevel="1">
      <c r="A35" s="23" t="s">
        <v>225</v>
      </c>
      <c r="B35" s="41"/>
      <c r="E35" s="40"/>
      <c r="F35" s="40"/>
      <c r="H35" s="21"/>
      <c r="L35" s="21"/>
      <c r="M35" s="21"/>
    </row>
    <row r="36" spans="1:13" ht="18.75">
      <c r="A36" s="34"/>
      <c r="B36" s="34" t="s">
        <v>182</v>
      </c>
      <c r="C36" s="34"/>
      <c r="D36" s="35"/>
      <c r="E36" s="35"/>
      <c r="F36" s="35"/>
      <c r="G36" s="36"/>
      <c r="H36" s="21"/>
      <c r="L36" s="21"/>
      <c r="M36" s="21"/>
    </row>
    <row r="37" spans="1:13" ht="15" customHeight="1">
      <c r="A37" s="42"/>
      <c r="B37" s="43" t="s">
        <v>226</v>
      </c>
      <c r="C37" s="42" t="s">
        <v>227</v>
      </c>
      <c r="D37" s="42"/>
      <c r="E37" s="44"/>
      <c r="F37" s="45"/>
      <c r="G37" s="45"/>
      <c r="H37" s="21"/>
      <c r="L37" s="21"/>
      <c r="M37" s="21"/>
    </row>
    <row r="38" spans="1:13" ht="15">
      <c r="A38" s="23" t="s">
        <v>228</v>
      </c>
      <c r="B38" s="40" t="s">
        <v>229</v>
      </c>
      <c r="C38" s="137">
        <v>3612.1285218800003</v>
      </c>
      <c r="F38" s="40"/>
      <c r="H38" s="21"/>
      <c r="L38" s="21"/>
      <c r="M38" s="21"/>
    </row>
    <row r="39" spans="1:13" ht="15">
      <c r="A39" s="23" t="s">
        <v>230</v>
      </c>
      <c r="B39" s="40" t="s">
        <v>231</v>
      </c>
      <c r="C39" s="137">
        <v>2486.5499999912117</v>
      </c>
      <c r="F39" s="40"/>
      <c r="H39" s="21"/>
      <c r="L39" s="21"/>
      <c r="M39" s="21"/>
    </row>
    <row r="40" spans="1:13" ht="15" outlineLevel="1">
      <c r="A40" s="23" t="s">
        <v>232</v>
      </c>
      <c r="B40" s="46" t="s">
        <v>233</v>
      </c>
      <c r="C40" s="23" t="s">
        <v>234</v>
      </c>
      <c r="F40" s="40"/>
      <c r="H40" s="21"/>
      <c r="L40" s="21"/>
      <c r="M40" s="21"/>
    </row>
    <row r="41" spans="1:13" ht="15" outlineLevel="1">
      <c r="A41" s="23" t="s">
        <v>235</v>
      </c>
      <c r="B41" s="46" t="s">
        <v>236</v>
      </c>
      <c r="C41" s="23" t="s">
        <v>234</v>
      </c>
      <c r="F41" s="40"/>
      <c r="H41" s="21"/>
      <c r="L41" s="21"/>
      <c r="M41" s="21"/>
    </row>
    <row r="42" spans="1:13" ht="15" outlineLevel="1">
      <c r="A42" s="23" t="s">
        <v>237</v>
      </c>
      <c r="B42" s="40"/>
      <c r="F42" s="40"/>
      <c r="H42" s="21"/>
      <c r="L42" s="21"/>
      <c r="M42" s="21"/>
    </row>
    <row r="43" spans="1:13" ht="15" outlineLevel="1">
      <c r="A43" s="23" t="s">
        <v>238</v>
      </c>
      <c r="B43" s="40"/>
      <c r="F43" s="40"/>
      <c r="H43" s="21"/>
      <c r="L43" s="21"/>
      <c r="M43" s="21"/>
    </row>
    <row r="44" spans="1:13" ht="15" customHeight="1">
      <c r="A44" s="42"/>
      <c r="B44" s="43" t="s">
        <v>239</v>
      </c>
      <c r="C44" s="90" t="s">
        <v>240</v>
      </c>
      <c r="D44" s="42" t="s">
        <v>241</v>
      </c>
      <c r="E44" s="44"/>
      <c r="F44" s="45" t="s">
        <v>242</v>
      </c>
      <c r="G44" s="45" t="s">
        <v>243</v>
      </c>
      <c r="H44" s="21"/>
      <c r="L44" s="21"/>
      <c r="M44" s="21"/>
    </row>
    <row r="45" spans="1:13" ht="15">
      <c r="A45" s="23" t="s">
        <v>244</v>
      </c>
      <c r="B45" s="40" t="s">
        <v>245</v>
      </c>
      <c r="C45" s="59">
        <v>0.08</v>
      </c>
      <c r="D45" s="59">
        <f>IF(OR(C38="[For completion]",C39="[For completion]"),"Please complete G.3.1.1 and G.3.1.2",(C38/C39-1))</f>
        <v>0.4526667559038695</v>
      </c>
      <c r="E45" s="59"/>
      <c r="F45" s="59">
        <v>0.13636363636363646</v>
      </c>
      <c r="G45" s="23" t="s">
        <v>246</v>
      </c>
      <c r="H45" s="21"/>
      <c r="L45" s="21"/>
      <c r="M45" s="21"/>
    </row>
    <row r="46" spans="1:13" ht="15" outlineLevel="1">
      <c r="A46" s="23" t="s">
        <v>247</v>
      </c>
      <c r="B46" s="38" t="s">
        <v>248</v>
      </c>
      <c r="C46" s="59"/>
      <c r="D46" s="59"/>
      <c r="E46" s="59"/>
      <c r="F46" s="59"/>
      <c r="G46" s="59"/>
      <c r="H46" s="21"/>
      <c r="L46" s="21"/>
      <c r="M46" s="21"/>
    </row>
    <row r="47" spans="1:13" ht="15" outlineLevel="1">
      <c r="A47" s="23" t="s">
        <v>249</v>
      </c>
      <c r="B47" s="38" t="s">
        <v>250</v>
      </c>
      <c r="C47" s="59"/>
      <c r="D47" s="59"/>
      <c r="E47" s="59"/>
      <c r="F47" s="59"/>
      <c r="G47" s="59"/>
      <c r="H47" s="21"/>
      <c r="L47" s="21"/>
      <c r="M47" s="21"/>
    </row>
    <row r="48" spans="1:13" ht="15" outlineLevel="1">
      <c r="A48" s="23" t="s">
        <v>251</v>
      </c>
      <c r="B48" s="38"/>
      <c r="C48" s="59"/>
      <c r="D48" s="59"/>
      <c r="E48" s="59"/>
      <c r="F48" s="59"/>
      <c r="G48" s="59"/>
      <c r="H48" s="21"/>
      <c r="L48" s="21"/>
      <c r="M48" s="21"/>
    </row>
    <row r="49" spans="1:13" ht="15" outlineLevel="1">
      <c r="A49" s="23" t="s">
        <v>252</v>
      </c>
      <c r="B49" s="38"/>
      <c r="C49" s="59"/>
      <c r="D49" s="59"/>
      <c r="E49" s="59"/>
      <c r="F49" s="59"/>
      <c r="G49" s="59"/>
      <c r="H49" s="21"/>
      <c r="L49" s="21"/>
      <c r="M49" s="21"/>
    </row>
    <row r="50" spans="1:13" ht="15" outlineLevel="1">
      <c r="A50" s="23" t="s">
        <v>253</v>
      </c>
      <c r="B50" s="38"/>
      <c r="C50" s="59"/>
      <c r="D50" s="59"/>
      <c r="E50" s="59"/>
      <c r="F50" s="59"/>
      <c r="G50" s="59"/>
      <c r="H50" s="21"/>
      <c r="L50" s="21"/>
      <c r="M50" s="21"/>
    </row>
    <row r="51" spans="1:13" ht="15" outlineLevel="1">
      <c r="A51" s="23" t="s">
        <v>254</v>
      </c>
      <c r="B51" s="38"/>
      <c r="C51" s="59"/>
      <c r="D51" s="59"/>
      <c r="E51" s="59"/>
      <c r="F51" s="59"/>
      <c r="G51" s="59"/>
      <c r="H51" s="21"/>
      <c r="L51" s="21"/>
      <c r="M51" s="21"/>
    </row>
    <row r="52" spans="1:13" ht="15" customHeight="1">
      <c r="A52" s="42"/>
      <c r="B52" s="43" t="s">
        <v>255</v>
      </c>
      <c r="C52" s="42" t="s">
        <v>227</v>
      </c>
      <c r="D52" s="42"/>
      <c r="E52" s="44"/>
      <c r="F52" s="45" t="s">
        <v>256</v>
      </c>
      <c r="G52" s="45"/>
      <c r="H52" s="21"/>
      <c r="L52" s="21"/>
      <c r="M52" s="21"/>
    </row>
    <row r="53" spans="1:13" ht="15">
      <c r="A53" s="23" t="s">
        <v>257</v>
      </c>
      <c r="B53" s="40" t="s">
        <v>258</v>
      </c>
      <c r="C53" s="137">
        <v>3612.1285218800003</v>
      </c>
      <c r="E53" s="47"/>
      <c r="F53" s="48">
        <f>IF($C$58=0,"",IF(C53="[for completion]","",C53/$C$58))</f>
        <v>1</v>
      </c>
      <c r="G53" s="48"/>
      <c r="H53" s="21"/>
      <c r="L53" s="21"/>
      <c r="M53" s="21"/>
    </row>
    <row r="54" spans="1:13" ht="15">
      <c r="A54" s="23" t="s">
        <v>259</v>
      </c>
      <c r="B54" s="40" t="s">
        <v>260</v>
      </c>
      <c r="C54" s="137">
        <v>0</v>
      </c>
      <c r="E54" s="47"/>
      <c r="F54" s="48">
        <f>IF($C$58=0,"",IF(C54="[for completion]","",C54/$C$58))</f>
        <v>0</v>
      </c>
      <c r="G54" s="48"/>
      <c r="H54" s="21"/>
      <c r="L54" s="21"/>
      <c r="M54" s="21"/>
    </row>
    <row r="55" spans="1:13" ht="15">
      <c r="A55" s="23" t="s">
        <v>261</v>
      </c>
      <c r="B55" s="40" t="s">
        <v>262</v>
      </c>
      <c r="C55" s="137">
        <v>0</v>
      </c>
      <c r="E55" s="47"/>
      <c r="F55" s="110">
        <f aca="true" t="shared" si="0" ref="F55:F56">IF($C$58=0,"",IF(C55="[for completion]","",C55/$C$58))</f>
        <v>0</v>
      </c>
      <c r="G55" s="48"/>
      <c r="H55" s="21"/>
      <c r="L55" s="21"/>
      <c r="M55" s="21"/>
    </row>
    <row r="56" spans="1:13" ht="15">
      <c r="A56" s="23" t="s">
        <v>263</v>
      </c>
      <c r="B56" s="40" t="s">
        <v>264</v>
      </c>
      <c r="C56" s="137">
        <v>0</v>
      </c>
      <c r="E56" s="47"/>
      <c r="F56" s="110">
        <f t="shared" si="0"/>
        <v>0</v>
      </c>
      <c r="G56" s="48"/>
      <c r="H56" s="21"/>
      <c r="L56" s="21"/>
      <c r="M56" s="21"/>
    </row>
    <row r="57" spans="1:13" ht="15">
      <c r="A57" s="23" t="s">
        <v>265</v>
      </c>
      <c r="B57" s="23" t="s">
        <v>266</v>
      </c>
      <c r="C57" s="137">
        <v>0</v>
      </c>
      <c r="E57" s="47"/>
      <c r="F57" s="48">
        <f>IF($C$58=0,"",IF(C57="[for completion]","",C57/$C$58))</f>
        <v>0</v>
      </c>
      <c r="G57" s="48"/>
      <c r="H57" s="21"/>
      <c r="L57" s="21"/>
      <c r="M57" s="21"/>
    </row>
    <row r="58" spans="1:13" ht="15">
      <c r="A58" s="23" t="s">
        <v>267</v>
      </c>
      <c r="B58" s="49" t="s">
        <v>268</v>
      </c>
      <c r="C58" s="47">
        <f>SUM(C53:C57)</f>
        <v>3612.1285218800003</v>
      </c>
      <c r="D58" s="47"/>
      <c r="E58" s="47"/>
      <c r="F58" s="50">
        <f>SUM(F53:F57)</f>
        <v>1</v>
      </c>
      <c r="G58" s="48"/>
      <c r="H58" s="21"/>
      <c r="L58" s="21"/>
      <c r="M58" s="21"/>
    </row>
    <row r="59" spans="1:13" ht="15" outlineLevel="1">
      <c r="A59" s="23" t="s">
        <v>269</v>
      </c>
      <c r="B59" s="51" t="s">
        <v>270</v>
      </c>
      <c r="C59" s="136"/>
      <c r="E59" s="47"/>
      <c r="F59" s="48">
        <f aca="true" t="shared" si="1" ref="F59:F64">IF($C$58=0,"",IF(C59="[for completion]","",C59/$C$58))</f>
        <v>0</v>
      </c>
      <c r="G59" s="48"/>
      <c r="H59" s="21"/>
      <c r="L59" s="21"/>
      <c r="M59" s="21"/>
    </row>
    <row r="60" spans="1:13" ht="15" outlineLevel="1">
      <c r="A60" s="23" t="s">
        <v>271</v>
      </c>
      <c r="B60" s="51" t="s">
        <v>270</v>
      </c>
      <c r="C60" s="136"/>
      <c r="E60" s="47"/>
      <c r="F60" s="48">
        <f t="shared" si="1"/>
        <v>0</v>
      </c>
      <c r="G60" s="48"/>
      <c r="H60" s="21"/>
      <c r="L60" s="21"/>
      <c r="M60" s="21"/>
    </row>
    <row r="61" spans="1:13" ht="15" outlineLevel="1">
      <c r="A61" s="23" t="s">
        <v>272</v>
      </c>
      <c r="B61" s="51" t="s">
        <v>270</v>
      </c>
      <c r="C61" s="136"/>
      <c r="E61" s="47"/>
      <c r="F61" s="48">
        <f t="shared" si="1"/>
        <v>0</v>
      </c>
      <c r="G61" s="48"/>
      <c r="H61" s="21"/>
      <c r="L61" s="21"/>
      <c r="M61" s="21"/>
    </row>
    <row r="62" spans="1:13" ht="15" outlineLevel="1">
      <c r="A62" s="23" t="s">
        <v>273</v>
      </c>
      <c r="B62" s="51" t="s">
        <v>270</v>
      </c>
      <c r="C62" s="136"/>
      <c r="E62" s="47"/>
      <c r="F62" s="48">
        <f t="shared" si="1"/>
        <v>0</v>
      </c>
      <c r="G62" s="48"/>
      <c r="H62" s="21"/>
      <c r="L62" s="21"/>
      <c r="M62" s="21"/>
    </row>
    <row r="63" spans="1:13" ht="15" outlineLevel="1">
      <c r="A63" s="23" t="s">
        <v>274</v>
      </c>
      <c r="B63" s="51" t="s">
        <v>270</v>
      </c>
      <c r="C63" s="136"/>
      <c r="E63" s="47"/>
      <c r="F63" s="48">
        <f t="shared" si="1"/>
        <v>0</v>
      </c>
      <c r="G63" s="48"/>
      <c r="H63" s="21"/>
      <c r="L63" s="21"/>
      <c r="M63" s="21"/>
    </row>
    <row r="64" spans="1:13" ht="15" outlineLevel="1">
      <c r="A64" s="23" t="s">
        <v>275</v>
      </c>
      <c r="B64" s="51" t="s">
        <v>270</v>
      </c>
      <c r="C64" s="138"/>
      <c r="D64" s="52"/>
      <c r="E64" s="52"/>
      <c r="F64" s="48">
        <f t="shared" si="1"/>
        <v>0</v>
      </c>
      <c r="G64" s="50"/>
      <c r="H64" s="21"/>
      <c r="L64" s="21"/>
      <c r="M64" s="21"/>
    </row>
    <row r="65" spans="1:13" ht="15" customHeight="1">
      <c r="A65" s="42"/>
      <c r="B65" s="43" t="s">
        <v>276</v>
      </c>
      <c r="C65" s="90" t="s">
        <v>277</v>
      </c>
      <c r="D65" s="90" t="s">
        <v>278</v>
      </c>
      <c r="E65" s="44"/>
      <c r="F65" s="45" t="s">
        <v>279</v>
      </c>
      <c r="G65" s="53" t="s">
        <v>280</v>
      </c>
      <c r="H65" s="21"/>
      <c r="L65" s="21"/>
      <c r="M65" s="21"/>
    </row>
    <row r="66" spans="1:13" ht="15">
      <c r="A66" s="23" t="s">
        <v>281</v>
      </c>
      <c r="B66" s="40" t="s">
        <v>282</v>
      </c>
      <c r="C66" s="139">
        <v>18.676666666666666</v>
      </c>
      <c r="D66" s="139" t="s">
        <v>283</v>
      </c>
      <c r="E66" s="37"/>
      <c r="F66" s="54"/>
      <c r="G66" s="55"/>
      <c r="H66" s="21"/>
      <c r="L66" s="21"/>
      <c r="M66" s="21"/>
    </row>
    <row r="67" spans="2:13" ht="15">
      <c r="B67" s="40"/>
      <c r="E67" s="37"/>
      <c r="F67" s="54"/>
      <c r="G67" s="55"/>
      <c r="H67" s="21"/>
      <c r="L67" s="21"/>
      <c r="M67" s="21"/>
    </row>
    <row r="68" spans="2:13" ht="15">
      <c r="B68" s="40" t="s">
        <v>284</v>
      </c>
      <c r="C68" s="37"/>
      <c r="D68" s="37"/>
      <c r="E68" s="37"/>
      <c r="F68" s="55"/>
      <c r="G68" s="55"/>
      <c r="H68" s="21"/>
      <c r="L68" s="21"/>
      <c r="M68" s="21"/>
    </row>
    <row r="69" spans="2:13" ht="15">
      <c r="B69" s="40" t="s">
        <v>285</v>
      </c>
      <c r="E69" s="37"/>
      <c r="F69" s="55"/>
      <c r="G69" s="55"/>
      <c r="H69" s="21"/>
      <c r="L69" s="21"/>
      <c r="M69" s="21"/>
    </row>
    <row r="70" spans="1:13" ht="15">
      <c r="A70" s="23" t="s">
        <v>286</v>
      </c>
      <c r="B70" s="128" t="s">
        <v>287</v>
      </c>
      <c r="C70" s="139">
        <v>175.29789615337378</v>
      </c>
      <c r="D70" s="139" t="s">
        <v>283</v>
      </c>
      <c r="E70" s="128"/>
      <c r="F70" s="48">
        <f aca="true" t="shared" si="2" ref="F70:F76">IF($C$77=0,"",IF(C70="[for completion]","",C70/$C$77))</f>
        <v>0.0485303596180284</v>
      </c>
      <c r="G70" s="48" t="str">
        <f>IF($D$77=0,"",IF(D70="[Mark as ND1 if not relevant]","",D70/$D$77))</f>
        <v/>
      </c>
      <c r="H70" s="21"/>
      <c r="L70" s="21"/>
      <c r="M70" s="21"/>
    </row>
    <row r="71" spans="1:13" ht="15">
      <c r="A71" s="23" t="s">
        <v>288</v>
      </c>
      <c r="B71" s="128" t="s">
        <v>289</v>
      </c>
      <c r="C71" s="145">
        <v>175.79607467840836</v>
      </c>
      <c r="D71" s="139" t="s">
        <v>283</v>
      </c>
      <c r="E71" s="128"/>
      <c r="F71" s="48">
        <f t="shared" si="2"/>
        <v>0.048668277890320466</v>
      </c>
      <c r="G71" s="48" t="str">
        <f aca="true" t="shared" si="3" ref="G71:G76">IF($D$77=0,"",IF(D71="[Mark as ND1 if not relevant]","",D71/$D$77))</f>
        <v/>
      </c>
      <c r="H71" s="21"/>
      <c r="L71" s="21"/>
      <c r="M71" s="21"/>
    </row>
    <row r="72" spans="1:13" ht="15">
      <c r="A72" s="23" t="s">
        <v>290</v>
      </c>
      <c r="B72" s="128" t="s">
        <v>291</v>
      </c>
      <c r="C72" s="145">
        <v>176.23511540819334</v>
      </c>
      <c r="D72" s="139" t="s">
        <v>283</v>
      </c>
      <c r="E72" s="128"/>
      <c r="F72" s="48">
        <f t="shared" si="2"/>
        <v>0.04878982415511297</v>
      </c>
      <c r="G72" s="48" t="str">
        <f t="shared" si="3"/>
        <v/>
      </c>
      <c r="H72" s="21"/>
      <c r="L72" s="21"/>
      <c r="M72" s="21"/>
    </row>
    <row r="73" spans="1:13" ht="15">
      <c r="A73" s="23" t="s">
        <v>292</v>
      </c>
      <c r="B73" s="128" t="s">
        <v>293</v>
      </c>
      <c r="C73" s="145">
        <v>174.61921800736832</v>
      </c>
      <c r="D73" s="139" t="s">
        <v>283</v>
      </c>
      <c r="E73" s="128"/>
      <c r="F73" s="48">
        <f t="shared" si="2"/>
        <v>0.0483424709142089</v>
      </c>
      <c r="G73" s="48" t="str">
        <f t="shared" si="3"/>
        <v/>
      </c>
      <c r="H73" s="21"/>
      <c r="L73" s="21"/>
      <c r="M73" s="21"/>
    </row>
    <row r="74" spans="1:13" ht="15">
      <c r="A74" s="23" t="s">
        <v>294</v>
      </c>
      <c r="B74" s="128" t="s">
        <v>295</v>
      </c>
      <c r="C74" s="145">
        <v>169.67260350874488</v>
      </c>
      <c r="D74" s="139" t="s">
        <v>283</v>
      </c>
      <c r="E74" s="128"/>
      <c r="F74" s="48">
        <f t="shared" si="2"/>
        <v>0.04697302504076892</v>
      </c>
      <c r="G74" s="48" t="str">
        <f t="shared" si="3"/>
        <v/>
      </c>
      <c r="H74" s="21"/>
      <c r="L74" s="21"/>
      <c r="M74" s="21"/>
    </row>
    <row r="75" spans="1:13" ht="15">
      <c r="A75" s="23" t="s">
        <v>296</v>
      </c>
      <c r="B75" s="128" t="s">
        <v>297</v>
      </c>
      <c r="C75" s="145">
        <v>885.8723570451995</v>
      </c>
      <c r="D75" s="139" t="s">
        <v>283</v>
      </c>
      <c r="E75" s="128"/>
      <c r="F75" s="48">
        <f t="shared" si="2"/>
        <v>0.24524940119908317</v>
      </c>
      <c r="G75" s="48" t="str">
        <f t="shared" si="3"/>
        <v/>
      </c>
      <c r="H75" s="21"/>
      <c r="L75" s="21"/>
      <c r="M75" s="21"/>
    </row>
    <row r="76" spans="1:13" ht="15">
      <c r="A76" s="23" t="s">
        <v>298</v>
      </c>
      <c r="B76" s="128" t="s">
        <v>299</v>
      </c>
      <c r="C76" s="145">
        <v>1854.6352570787121</v>
      </c>
      <c r="D76" s="139" t="s">
        <v>283</v>
      </c>
      <c r="E76" s="128"/>
      <c r="F76" s="48">
        <f t="shared" si="2"/>
        <v>0.5134466411824772</v>
      </c>
      <c r="G76" s="48" t="str">
        <f t="shared" si="3"/>
        <v/>
      </c>
      <c r="H76" s="21"/>
      <c r="L76" s="21"/>
      <c r="M76" s="21"/>
    </row>
    <row r="77" spans="1:13" ht="15">
      <c r="A77" s="23" t="s">
        <v>300</v>
      </c>
      <c r="B77" s="56" t="s">
        <v>268</v>
      </c>
      <c r="C77" s="140">
        <f>SUM(C70:C76)</f>
        <v>3612.1285218800003</v>
      </c>
      <c r="D77" s="140">
        <f>SUM(D70:D76)</f>
        <v>0</v>
      </c>
      <c r="E77" s="40"/>
      <c r="F77" s="50">
        <f>SUM(F70:F76)</f>
        <v>1</v>
      </c>
      <c r="G77" s="50">
        <f>SUM(G70:G76)</f>
        <v>0</v>
      </c>
      <c r="H77" s="21"/>
      <c r="L77" s="21"/>
      <c r="M77" s="21"/>
    </row>
    <row r="78" spans="1:13" ht="15" outlineLevel="1">
      <c r="A78" s="23" t="s">
        <v>301</v>
      </c>
      <c r="B78" s="57" t="s">
        <v>302</v>
      </c>
      <c r="C78" s="140"/>
      <c r="D78" s="140"/>
      <c r="E78" s="40"/>
      <c r="F78" s="48">
        <f>IF($C$77=0,"",IF(C78="[for completion]","",C78/$C$77))</f>
        <v>0</v>
      </c>
      <c r="G78" s="48" t="str">
        <f aca="true" t="shared" si="4" ref="G78:G87">IF($D$77=0,"",IF(D78="[for completion]","",D78/$D$77))</f>
        <v/>
      </c>
      <c r="H78" s="21"/>
      <c r="L78" s="21"/>
      <c r="M78" s="21"/>
    </row>
    <row r="79" spans="1:13" ht="15" outlineLevel="1">
      <c r="A79" s="23" t="s">
        <v>303</v>
      </c>
      <c r="B79" s="57" t="s">
        <v>304</v>
      </c>
      <c r="C79" s="140"/>
      <c r="D79" s="140"/>
      <c r="E79" s="40"/>
      <c r="F79" s="48">
        <f aca="true" t="shared" si="5" ref="F79:F87">IF($C$77=0,"",IF(C79="[for completion]","",C79/$C$77))</f>
        <v>0</v>
      </c>
      <c r="G79" s="48" t="str">
        <f t="shared" si="4"/>
        <v/>
      </c>
      <c r="H79" s="21"/>
      <c r="L79" s="21"/>
      <c r="M79" s="21"/>
    </row>
    <row r="80" spans="1:13" ht="15" outlineLevel="1">
      <c r="A80" s="23" t="s">
        <v>305</v>
      </c>
      <c r="B80" s="57" t="s">
        <v>306</v>
      </c>
      <c r="C80" s="140"/>
      <c r="D80" s="140"/>
      <c r="E80" s="40"/>
      <c r="F80" s="48">
        <f t="shared" si="5"/>
        <v>0</v>
      </c>
      <c r="G80" s="48" t="str">
        <f t="shared" si="4"/>
        <v/>
      </c>
      <c r="H80" s="21"/>
      <c r="L80" s="21"/>
      <c r="M80" s="21"/>
    </row>
    <row r="81" spans="1:13" ht="15" outlineLevel="1">
      <c r="A81" s="23" t="s">
        <v>307</v>
      </c>
      <c r="B81" s="57" t="s">
        <v>308</v>
      </c>
      <c r="C81" s="140"/>
      <c r="D81" s="140"/>
      <c r="E81" s="40"/>
      <c r="F81" s="48">
        <f t="shared" si="5"/>
        <v>0</v>
      </c>
      <c r="G81" s="48" t="str">
        <f t="shared" si="4"/>
        <v/>
      </c>
      <c r="H81" s="21"/>
      <c r="L81" s="21"/>
      <c r="M81" s="21"/>
    </row>
    <row r="82" spans="1:13" ht="15" outlineLevel="1">
      <c r="A82" s="23" t="s">
        <v>309</v>
      </c>
      <c r="B82" s="57" t="s">
        <v>310</v>
      </c>
      <c r="C82" s="140"/>
      <c r="D82" s="140"/>
      <c r="E82" s="40"/>
      <c r="F82" s="48">
        <f t="shared" si="5"/>
        <v>0</v>
      </c>
      <c r="G82" s="48" t="str">
        <f t="shared" si="4"/>
        <v/>
      </c>
      <c r="H82" s="21"/>
      <c r="L82" s="21"/>
      <c r="M82" s="21"/>
    </row>
    <row r="83" spans="1:13" ht="15" outlineLevel="1">
      <c r="A83" s="23" t="s">
        <v>311</v>
      </c>
      <c r="B83" s="57"/>
      <c r="C83" s="47"/>
      <c r="D83" s="47"/>
      <c r="E83" s="40"/>
      <c r="F83" s="48"/>
      <c r="G83" s="48"/>
      <c r="H83" s="21"/>
      <c r="L83" s="21"/>
      <c r="M83" s="21"/>
    </row>
    <row r="84" spans="1:13" ht="15" outlineLevel="1">
      <c r="A84" s="23" t="s">
        <v>312</v>
      </c>
      <c r="B84" s="57"/>
      <c r="C84" s="47"/>
      <c r="D84" s="47"/>
      <c r="E84" s="40"/>
      <c r="F84" s="48"/>
      <c r="G84" s="48"/>
      <c r="H84" s="21"/>
      <c r="L84" s="21"/>
      <c r="M84" s="21"/>
    </row>
    <row r="85" spans="1:13" ht="15" outlineLevel="1">
      <c r="A85" s="23" t="s">
        <v>313</v>
      </c>
      <c r="B85" s="57"/>
      <c r="C85" s="47"/>
      <c r="D85" s="47"/>
      <c r="E85" s="40"/>
      <c r="F85" s="48"/>
      <c r="G85" s="48"/>
      <c r="H85" s="21"/>
      <c r="L85" s="21"/>
      <c r="M85" s="21"/>
    </row>
    <row r="86" spans="1:13" ht="15" outlineLevel="1">
      <c r="A86" s="23" t="s">
        <v>314</v>
      </c>
      <c r="B86" s="56"/>
      <c r="C86" s="47"/>
      <c r="D86" s="47"/>
      <c r="E86" s="40"/>
      <c r="F86" s="48">
        <f t="shared" si="5"/>
        <v>0</v>
      </c>
      <c r="G86" s="48" t="str">
        <f t="shared" si="4"/>
        <v/>
      </c>
      <c r="H86" s="21"/>
      <c r="L86" s="21"/>
      <c r="M86" s="21"/>
    </row>
    <row r="87" spans="1:13" ht="15" outlineLevel="1">
      <c r="A87" s="23" t="s">
        <v>315</v>
      </c>
      <c r="B87" s="57"/>
      <c r="C87" s="47"/>
      <c r="D87" s="47"/>
      <c r="E87" s="40"/>
      <c r="F87" s="48">
        <f t="shared" si="5"/>
        <v>0</v>
      </c>
      <c r="G87" s="48" t="str">
        <f t="shared" si="4"/>
        <v/>
      </c>
      <c r="H87" s="21"/>
      <c r="L87" s="21"/>
      <c r="M87" s="21"/>
    </row>
    <row r="88" spans="1:13" ht="15" customHeight="1">
      <c r="A88" s="42"/>
      <c r="B88" s="43" t="s">
        <v>316</v>
      </c>
      <c r="C88" s="90" t="s">
        <v>317</v>
      </c>
      <c r="D88" s="90" t="s">
        <v>318</v>
      </c>
      <c r="E88" s="44"/>
      <c r="F88" s="45" t="s">
        <v>319</v>
      </c>
      <c r="G88" s="42" t="s">
        <v>320</v>
      </c>
      <c r="H88" s="21"/>
      <c r="L88" s="21"/>
      <c r="M88" s="21"/>
    </row>
    <row r="89" spans="1:13" ht="15">
      <c r="A89" s="23" t="s">
        <v>321</v>
      </c>
      <c r="B89" s="40" t="s">
        <v>322</v>
      </c>
      <c r="C89" s="139">
        <v>3.3193091120009472</v>
      </c>
      <c r="D89" s="145">
        <v>4.31892774591941</v>
      </c>
      <c r="E89" s="37"/>
      <c r="F89" s="54"/>
      <c r="G89" s="55"/>
      <c r="H89" s="21"/>
      <c r="L89" s="21"/>
      <c r="M89" s="21"/>
    </row>
    <row r="90" spans="2:13" ht="15">
      <c r="B90" s="40"/>
      <c r="E90" s="37"/>
      <c r="F90" s="54"/>
      <c r="G90" s="55"/>
      <c r="H90" s="21"/>
      <c r="L90" s="21"/>
      <c r="M90" s="21"/>
    </row>
    <row r="91" spans="2:13" ht="15">
      <c r="B91" s="40" t="s">
        <v>323</v>
      </c>
      <c r="C91" s="37"/>
      <c r="D91" s="37"/>
      <c r="E91" s="37"/>
      <c r="F91" s="55"/>
      <c r="G91" s="55"/>
      <c r="H91" s="21"/>
      <c r="L91" s="21"/>
      <c r="M91" s="21"/>
    </row>
    <row r="92" spans="1:13" ht="15">
      <c r="A92" s="23" t="s">
        <v>324</v>
      </c>
      <c r="B92" s="40" t="s">
        <v>285</v>
      </c>
      <c r="E92" s="37"/>
      <c r="F92" s="55"/>
      <c r="G92" s="55"/>
      <c r="H92" s="21"/>
      <c r="L92" s="21"/>
      <c r="M92" s="21"/>
    </row>
    <row r="93" spans="1:13" ht="15">
      <c r="A93" s="23" t="s">
        <v>325</v>
      </c>
      <c r="B93" s="128" t="s">
        <v>287</v>
      </c>
      <c r="C93" s="139">
        <v>364.5</v>
      </c>
      <c r="D93" s="145">
        <v>0</v>
      </c>
      <c r="E93" s="128"/>
      <c r="F93" s="48">
        <f>IF($C$100=0,"",IF(C93="[for completion]","",IF(C93="","",C93/$C$100)))</f>
        <v>0.14658864691146672</v>
      </c>
      <c r="G93" s="48">
        <f>IF($D$100=0,"",IF(D93="[Mark as ND1 if not relevant]","",IF(D93="","",D93/$D$100)))</f>
        <v>0</v>
      </c>
      <c r="H93" s="21"/>
      <c r="L93" s="21"/>
      <c r="M93" s="21"/>
    </row>
    <row r="94" spans="1:13" ht="15">
      <c r="A94" s="23" t="s">
        <v>326</v>
      </c>
      <c r="B94" s="128" t="s">
        <v>289</v>
      </c>
      <c r="C94" s="139">
        <v>406.5</v>
      </c>
      <c r="D94" s="145">
        <v>364.5</v>
      </c>
      <c r="E94" s="128"/>
      <c r="F94" s="48">
        <f aca="true" t="shared" si="6" ref="F94:F99">IF($C$100=0,"",IF(C94="[for completion]","",IF(C94="","",C94/$C$100)))</f>
        <v>0.16347951980661515</v>
      </c>
      <c r="G94" s="48">
        <f aca="true" t="shared" si="7" ref="G94:G99">IF($D$100=0,"",IF(D94="[Mark as ND1 if not relevant]","",IF(D94="","",D94/$D$100)))</f>
        <v>0.14658864691146672</v>
      </c>
      <c r="H94" s="21"/>
      <c r="L94" s="21"/>
      <c r="M94" s="21"/>
    </row>
    <row r="95" spans="1:13" ht="15">
      <c r="A95" s="23" t="s">
        <v>327</v>
      </c>
      <c r="B95" s="128" t="s">
        <v>291</v>
      </c>
      <c r="C95" s="139">
        <v>0</v>
      </c>
      <c r="D95" s="145">
        <v>406.5</v>
      </c>
      <c r="E95" s="128"/>
      <c r="F95" s="48">
        <f t="shared" si="6"/>
        <v>0</v>
      </c>
      <c r="G95" s="48">
        <f t="shared" si="7"/>
        <v>0.16347951980661515</v>
      </c>
      <c r="H95" s="21"/>
      <c r="L95" s="21"/>
      <c r="M95" s="21"/>
    </row>
    <row r="96" spans="1:13" ht="15">
      <c r="A96" s="23" t="s">
        <v>328</v>
      </c>
      <c r="B96" s="128" t="s">
        <v>293</v>
      </c>
      <c r="C96" s="139">
        <v>783.7000001520757</v>
      </c>
      <c r="D96" s="145">
        <v>0</v>
      </c>
      <c r="E96" s="128"/>
      <c r="F96" s="48">
        <f t="shared" si="6"/>
        <v>0.3151756450118218</v>
      </c>
      <c r="G96" s="48">
        <f t="shared" si="7"/>
        <v>0</v>
      </c>
      <c r="H96" s="21"/>
      <c r="L96" s="21"/>
      <c r="M96" s="21"/>
    </row>
    <row r="97" spans="1:13" ht="15">
      <c r="A97" s="23" t="s">
        <v>329</v>
      </c>
      <c r="B97" s="128" t="s">
        <v>295</v>
      </c>
      <c r="C97" s="139">
        <v>931.8499999999988</v>
      </c>
      <c r="D97" s="145">
        <v>783.7000001520757</v>
      </c>
      <c r="E97" s="128"/>
      <c r="F97" s="48">
        <f t="shared" si="6"/>
        <v>0.37475618827009627</v>
      </c>
      <c r="G97" s="48">
        <f t="shared" si="7"/>
        <v>0.3151756450118218</v>
      </c>
      <c r="H97" s="21"/>
      <c r="L97" s="21"/>
      <c r="M97" s="21"/>
    </row>
    <row r="98" spans="1:13" ht="15">
      <c r="A98" s="23" t="s">
        <v>330</v>
      </c>
      <c r="B98" s="128" t="s">
        <v>297</v>
      </c>
      <c r="C98" s="139">
        <v>0</v>
      </c>
      <c r="D98" s="145">
        <v>931.8499999999988</v>
      </c>
      <c r="E98" s="128"/>
      <c r="F98" s="48">
        <f t="shared" si="6"/>
        <v>0</v>
      </c>
      <c r="G98" s="48">
        <f t="shared" si="7"/>
        <v>0.37475618827009627</v>
      </c>
      <c r="H98" s="21"/>
      <c r="L98" s="21"/>
      <c r="M98" s="21"/>
    </row>
    <row r="99" spans="1:13" ht="15">
      <c r="A99" s="23" t="s">
        <v>331</v>
      </c>
      <c r="B99" s="128" t="s">
        <v>299</v>
      </c>
      <c r="C99" s="139">
        <v>0</v>
      </c>
      <c r="D99" s="145">
        <v>0</v>
      </c>
      <c r="E99" s="128"/>
      <c r="F99" s="48">
        <f t="shared" si="6"/>
        <v>0</v>
      </c>
      <c r="G99" s="48">
        <f t="shared" si="7"/>
        <v>0</v>
      </c>
      <c r="H99" s="21"/>
      <c r="L99" s="21"/>
      <c r="M99" s="21"/>
    </row>
    <row r="100" spans="1:13" ht="15">
      <c r="A100" s="23" t="s">
        <v>332</v>
      </c>
      <c r="B100" s="56" t="s">
        <v>268</v>
      </c>
      <c r="C100" s="47">
        <f>SUM(C93:C99)</f>
        <v>2486.5500001520745</v>
      </c>
      <c r="D100" s="47">
        <f>SUM(D93:D99)</f>
        <v>2486.5500001520745</v>
      </c>
      <c r="E100" s="40"/>
      <c r="F100" s="50">
        <f>SUM(F93:F99)</f>
        <v>1</v>
      </c>
      <c r="G100" s="50">
        <f>SUM(G93:G99)</f>
        <v>1</v>
      </c>
      <c r="H100" s="21"/>
      <c r="L100" s="21"/>
      <c r="M100" s="21"/>
    </row>
    <row r="101" spans="1:13" ht="15" outlineLevel="1">
      <c r="A101" s="23" t="s">
        <v>333</v>
      </c>
      <c r="B101" s="57" t="s">
        <v>302</v>
      </c>
      <c r="C101" s="47"/>
      <c r="D101" s="47"/>
      <c r="E101" s="40"/>
      <c r="F101" s="48">
        <f aca="true" t="shared" si="8" ref="F101:F105">IF($C$100=0,"",IF(C101="[for completion]","",C101/$C$100))</f>
        <v>0</v>
      </c>
      <c r="G101" s="48">
        <f aca="true" t="shared" si="9" ref="G101:G105">IF($D$100=0,"",IF(D101="[for completion]","",D101/$D$100))</f>
        <v>0</v>
      </c>
      <c r="H101" s="21"/>
      <c r="L101" s="21"/>
      <c r="M101" s="21"/>
    </row>
    <row r="102" spans="1:13" ht="15" outlineLevel="1">
      <c r="A102" s="23" t="s">
        <v>334</v>
      </c>
      <c r="B102" s="57" t="s">
        <v>304</v>
      </c>
      <c r="C102" s="47"/>
      <c r="D102" s="47"/>
      <c r="E102" s="40"/>
      <c r="F102" s="48">
        <f t="shared" si="8"/>
        <v>0</v>
      </c>
      <c r="G102" s="48">
        <f t="shared" si="9"/>
        <v>0</v>
      </c>
      <c r="H102" s="21"/>
      <c r="L102" s="21"/>
      <c r="M102" s="21"/>
    </row>
    <row r="103" spans="1:13" ht="15" outlineLevel="1">
      <c r="A103" s="23" t="s">
        <v>335</v>
      </c>
      <c r="B103" s="57" t="s">
        <v>306</v>
      </c>
      <c r="C103" s="47"/>
      <c r="D103" s="47"/>
      <c r="E103" s="40"/>
      <c r="F103" s="48">
        <f t="shared" si="8"/>
        <v>0</v>
      </c>
      <c r="G103" s="48">
        <f t="shared" si="9"/>
        <v>0</v>
      </c>
      <c r="H103" s="21"/>
      <c r="L103" s="21"/>
      <c r="M103" s="21"/>
    </row>
    <row r="104" spans="1:13" ht="15" outlineLevel="1">
      <c r="A104" s="23" t="s">
        <v>336</v>
      </c>
      <c r="B104" s="57" t="s">
        <v>308</v>
      </c>
      <c r="C104" s="47"/>
      <c r="D104" s="47"/>
      <c r="E104" s="40"/>
      <c r="F104" s="48">
        <f t="shared" si="8"/>
        <v>0</v>
      </c>
      <c r="G104" s="48">
        <f t="shared" si="9"/>
        <v>0</v>
      </c>
      <c r="H104" s="21"/>
      <c r="L104" s="21"/>
      <c r="M104" s="21"/>
    </row>
    <row r="105" spans="1:13" ht="15" outlineLevel="1">
      <c r="A105" s="23" t="s">
        <v>337</v>
      </c>
      <c r="B105" s="57" t="s">
        <v>310</v>
      </c>
      <c r="C105" s="47"/>
      <c r="D105" s="47"/>
      <c r="E105" s="40"/>
      <c r="F105" s="48">
        <f t="shared" si="8"/>
        <v>0</v>
      </c>
      <c r="G105" s="48">
        <f t="shared" si="9"/>
        <v>0</v>
      </c>
      <c r="H105" s="21"/>
      <c r="L105" s="21"/>
      <c r="M105" s="21"/>
    </row>
    <row r="106" spans="1:13" ht="15" outlineLevel="1">
      <c r="A106" s="23" t="s">
        <v>338</v>
      </c>
      <c r="B106" s="57"/>
      <c r="C106" s="47"/>
      <c r="D106" s="47"/>
      <c r="E106" s="40"/>
      <c r="F106" s="48"/>
      <c r="G106" s="48"/>
      <c r="H106" s="21"/>
      <c r="L106" s="21"/>
      <c r="M106" s="21"/>
    </row>
    <row r="107" spans="1:13" ht="15" outlineLevel="1">
      <c r="A107" s="23" t="s">
        <v>339</v>
      </c>
      <c r="B107" s="57"/>
      <c r="C107" s="47"/>
      <c r="D107" s="47"/>
      <c r="E107" s="40"/>
      <c r="F107" s="48"/>
      <c r="G107" s="48"/>
      <c r="H107" s="21"/>
      <c r="L107" s="21"/>
      <c r="M107" s="21"/>
    </row>
    <row r="108" spans="1:13" ht="15" outlineLevel="1">
      <c r="A108" s="23" t="s">
        <v>340</v>
      </c>
      <c r="B108" s="56"/>
      <c r="C108" s="47"/>
      <c r="D108" s="47"/>
      <c r="E108" s="40"/>
      <c r="F108" s="48"/>
      <c r="G108" s="48"/>
      <c r="H108" s="21"/>
      <c r="L108" s="21"/>
      <c r="M108" s="21"/>
    </row>
    <row r="109" spans="1:13" ht="15" outlineLevel="1">
      <c r="A109" s="23" t="s">
        <v>341</v>
      </c>
      <c r="B109" s="57"/>
      <c r="C109" s="47"/>
      <c r="D109" s="47"/>
      <c r="E109" s="40"/>
      <c r="F109" s="48"/>
      <c r="G109" s="48"/>
      <c r="H109" s="21"/>
      <c r="L109" s="21"/>
      <c r="M109" s="21"/>
    </row>
    <row r="110" spans="1:13" ht="15" outlineLevel="1">
      <c r="A110" s="23" t="s">
        <v>342</v>
      </c>
      <c r="B110" s="57"/>
      <c r="C110" s="47"/>
      <c r="D110" s="47"/>
      <c r="E110" s="40"/>
      <c r="F110" s="48"/>
      <c r="G110" s="48"/>
      <c r="H110" s="21"/>
      <c r="L110" s="21"/>
      <c r="M110" s="21"/>
    </row>
    <row r="111" spans="1:13" ht="15" customHeight="1">
      <c r="A111" s="42"/>
      <c r="B111" s="43" t="s">
        <v>343</v>
      </c>
      <c r="C111" s="45" t="s">
        <v>344</v>
      </c>
      <c r="D111" s="45" t="s">
        <v>345</v>
      </c>
      <c r="E111" s="44"/>
      <c r="F111" s="45" t="s">
        <v>346</v>
      </c>
      <c r="G111" s="45" t="s">
        <v>347</v>
      </c>
      <c r="H111" s="21"/>
      <c r="L111" s="21"/>
      <c r="M111" s="21"/>
    </row>
    <row r="112" spans="1:14" s="58" customFormat="1" ht="15">
      <c r="A112" s="23" t="s">
        <v>348</v>
      </c>
      <c r="B112" s="40" t="s">
        <v>349</v>
      </c>
      <c r="C112" s="23">
        <v>0</v>
      </c>
      <c r="D112" s="23">
        <v>0</v>
      </c>
      <c r="E112" s="48"/>
      <c r="F112" s="48">
        <f>IF($C$129=0,"",IF(C112="[for completion]","",IF(C112="","",C112/$C$129)))</f>
        <v>0</v>
      </c>
      <c r="G112" s="48">
        <f>IF($D$129=0,"",IF(D112="[for completion]","",IF(D112="","",D112/$D$129)))</f>
        <v>0</v>
      </c>
      <c r="I112" s="23"/>
      <c r="J112" s="23"/>
      <c r="K112" s="23"/>
      <c r="L112" s="21" t="s">
        <v>350</v>
      </c>
      <c r="M112" s="21"/>
      <c r="N112" s="21"/>
    </row>
    <row r="113" spans="1:14" s="58" customFormat="1" ht="15">
      <c r="A113" s="23" t="s">
        <v>351</v>
      </c>
      <c r="B113" s="40" t="s">
        <v>352</v>
      </c>
      <c r="C113" s="23">
        <v>0</v>
      </c>
      <c r="D113" s="23">
        <v>0</v>
      </c>
      <c r="E113" s="48"/>
      <c r="F113" s="48">
        <f aca="true" t="shared" si="10" ref="F113:F128">IF($C$129=0,"",IF(C113="[for completion]","",IF(C113="","",C113/$C$129)))</f>
        <v>0</v>
      </c>
      <c r="G113" s="48">
        <f aca="true" t="shared" si="11" ref="G113:G128">IF($D$129=0,"",IF(D113="[for completion]","",IF(D113="","",D113/$D$129)))</f>
        <v>0</v>
      </c>
      <c r="I113" s="23"/>
      <c r="J113" s="23"/>
      <c r="K113" s="23"/>
      <c r="L113" s="40" t="s">
        <v>352</v>
      </c>
      <c r="M113" s="21"/>
      <c r="N113" s="21"/>
    </row>
    <row r="114" spans="1:14" s="58" customFormat="1" ht="15">
      <c r="A114" s="23" t="s">
        <v>353</v>
      </c>
      <c r="B114" s="40" t="s">
        <v>354</v>
      </c>
      <c r="C114" s="23">
        <v>0</v>
      </c>
      <c r="D114" s="23">
        <v>0</v>
      </c>
      <c r="E114" s="48"/>
      <c r="F114" s="48">
        <f t="shared" si="10"/>
        <v>0</v>
      </c>
      <c r="G114" s="48">
        <f t="shared" si="11"/>
        <v>0</v>
      </c>
      <c r="I114" s="23"/>
      <c r="J114" s="23"/>
      <c r="K114" s="23"/>
      <c r="L114" s="40" t="s">
        <v>354</v>
      </c>
      <c r="M114" s="21"/>
      <c r="N114" s="21"/>
    </row>
    <row r="115" spans="1:14" s="58" customFormat="1" ht="15">
      <c r="A115" s="23" t="s">
        <v>355</v>
      </c>
      <c r="B115" s="40" t="s">
        <v>356</v>
      </c>
      <c r="C115" s="23">
        <v>0</v>
      </c>
      <c r="D115" s="23">
        <v>0</v>
      </c>
      <c r="E115" s="48"/>
      <c r="F115" s="48">
        <f t="shared" si="10"/>
        <v>0</v>
      </c>
      <c r="G115" s="48">
        <f t="shared" si="11"/>
        <v>0</v>
      </c>
      <c r="I115" s="23"/>
      <c r="J115" s="23"/>
      <c r="K115" s="23"/>
      <c r="L115" s="40" t="s">
        <v>356</v>
      </c>
      <c r="M115" s="21"/>
      <c r="N115" s="21"/>
    </row>
    <row r="116" spans="1:14" s="58" customFormat="1" ht="15">
      <c r="A116" s="23" t="s">
        <v>357</v>
      </c>
      <c r="B116" s="40" t="s">
        <v>358</v>
      </c>
      <c r="C116" s="23">
        <v>0</v>
      </c>
      <c r="D116" s="23">
        <v>0</v>
      </c>
      <c r="E116" s="48"/>
      <c r="F116" s="48">
        <f t="shared" si="10"/>
        <v>0</v>
      </c>
      <c r="G116" s="48">
        <f t="shared" si="11"/>
        <v>0</v>
      </c>
      <c r="I116" s="23"/>
      <c r="J116" s="23"/>
      <c r="K116" s="23"/>
      <c r="L116" s="40" t="s">
        <v>358</v>
      </c>
      <c r="M116" s="21"/>
      <c r="N116" s="21"/>
    </row>
    <row r="117" spans="1:14" s="58" customFormat="1" ht="15">
      <c r="A117" s="23" t="s">
        <v>359</v>
      </c>
      <c r="B117" s="40" t="s">
        <v>360</v>
      </c>
      <c r="C117" s="23">
        <v>0</v>
      </c>
      <c r="D117" s="23">
        <v>0</v>
      </c>
      <c r="E117" s="40"/>
      <c r="F117" s="48">
        <f t="shared" si="10"/>
        <v>0</v>
      </c>
      <c r="G117" s="48">
        <f t="shared" si="11"/>
        <v>0</v>
      </c>
      <c r="I117" s="23"/>
      <c r="J117" s="23"/>
      <c r="K117" s="23"/>
      <c r="L117" s="40" t="s">
        <v>360</v>
      </c>
      <c r="M117" s="21"/>
      <c r="N117" s="21"/>
    </row>
    <row r="118" spans="1:13" ht="15">
      <c r="A118" s="23" t="s">
        <v>361</v>
      </c>
      <c r="B118" s="40" t="s">
        <v>362</v>
      </c>
      <c r="C118" s="23">
        <v>0</v>
      </c>
      <c r="D118" s="23">
        <v>0</v>
      </c>
      <c r="E118" s="40"/>
      <c r="F118" s="48">
        <f t="shared" si="10"/>
        <v>0</v>
      </c>
      <c r="G118" s="48">
        <f t="shared" si="11"/>
        <v>0</v>
      </c>
      <c r="L118" s="40" t="s">
        <v>362</v>
      </c>
      <c r="M118" s="21"/>
    </row>
    <row r="119" spans="1:13" ht="15">
      <c r="A119" s="23" t="s">
        <v>363</v>
      </c>
      <c r="B119" s="40" t="s">
        <v>178</v>
      </c>
      <c r="C119" s="146">
        <v>3612.1285218800003</v>
      </c>
      <c r="D119" s="147">
        <v>3612.1285218800003</v>
      </c>
      <c r="E119" s="40"/>
      <c r="F119" s="48">
        <f t="shared" si="10"/>
        <v>1</v>
      </c>
      <c r="G119" s="48">
        <f t="shared" si="11"/>
        <v>1</v>
      </c>
      <c r="L119" s="40" t="s">
        <v>178</v>
      </c>
      <c r="M119" s="21"/>
    </row>
    <row r="120" spans="1:13" ht="15">
      <c r="A120" s="23" t="s">
        <v>364</v>
      </c>
      <c r="B120" s="40" t="s">
        <v>365</v>
      </c>
      <c r="C120" s="23">
        <v>0</v>
      </c>
      <c r="D120" s="23">
        <v>0</v>
      </c>
      <c r="E120" s="40"/>
      <c r="F120" s="48">
        <f t="shared" si="10"/>
        <v>0</v>
      </c>
      <c r="G120" s="48">
        <f t="shared" si="11"/>
        <v>0</v>
      </c>
      <c r="L120" s="40" t="s">
        <v>365</v>
      </c>
      <c r="M120" s="21"/>
    </row>
    <row r="121" spans="1:13" ht="15">
      <c r="A121" s="23" t="s">
        <v>366</v>
      </c>
      <c r="B121" s="40" t="s">
        <v>367</v>
      </c>
      <c r="C121" s="23">
        <v>0</v>
      </c>
      <c r="D121" s="23">
        <v>0</v>
      </c>
      <c r="E121" s="40"/>
      <c r="F121" s="48">
        <f aca="true" t="shared" si="12" ref="F121">IF($C$129=0,"",IF(C121="[for completion]","",IF(C121="","",C121/$C$129)))</f>
        <v>0</v>
      </c>
      <c r="G121" s="48">
        <f aca="true" t="shared" si="13" ref="G121">IF($D$129=0,"",IF(D121="[for completion]","",IF(D121="","",D121/$D$129)))</f>
        <v>0</v>
      </c>
      <c r="L121" s="40"/>
      <c r="M121" s="21"/>
    </row>
    <row r="122" spans="1:13" ht="15">
      <c r="A122" s="23" t="s">
        <v>368</v>
      </c>
      <c r="B122" s="40" t="s">
        <v>369</v>
      </c>
      <c r="C122" s="23">
        <v>0</v>
      </c>
      <c r="D122" s="23">
        <v>0</v>
      </c>
      <c r="E122" s="40"/>
      <c r="F122" s="48">
        <f t="shared" si="10"/>
        <v>0</v>
      </c>
      <c r="G122" s="48">
        <f t="shared" si="11"/>
        <v>0</v>
      </c>
      <c r="L122" s="40" t="s">
        <v>369</v>
      </c>
      <c r="M122" s="21"/>
    </row>
    <row r="123" spans="1:13" ht="15">
      <c r="A123" s="23" t="s">
        <v>370</v>
      </c>
      <c r="B123" s="40" t="s">
        <v>371</v>
      </c>
      <c r="C123" s="23">
        <v>0</v>
      </c>
      <c r="D123" s="23">
        <v>0</v>
      </c>
      <c r="E123" s="40"/>
      <c r="F123" s="48">
        <f t="shared" si="10"/>
        <v>0</v>
      </c>
      <c r="G123" s="48">
        <f t="shared" si="11"/>
        <v>0</v>
      </c>
      <c r="L123" s="40" t="s">
        <v>371</v>
      </c>
      <c r="M123" s="21"/>
    </row>
    <row r="124" spans="1:13" ht="15">
      <c r="A124" s="23" t="s">
        <v>372</v>
      </c>
      <c r="B124" s="128" t="s">
        <v>373</v>
      </c>
      <c r="C124" s="23">
        <v>0</v>
      </c>
      <c r="D124" s="23">
        <v>0</v>
      </c>
      <c r="E124" s="40"/>
      <c r="F124" s="48">
        <f t="shared" si="10"/>
        <v>0</v>
      </c>
      <c r="G124" s="48">
        <f t="shared" si="11"/>
        <v>0</v>
      </c>
      <c r="L124" s="128" t="s">
        <v>373</v>
      </c>
      <c r="M124" s="21"/>
    </row>
    <row r="125" spans="1:13" ht="15">
      <c r="A125" s="23" t="s">
        <v>374</v>
      </c>
      <c r="B125" s="40" t="s">
        <v>375</v>
      </c>
      <c r="C125" s="23">
        <v>0</v>
      </c>
      <c r="D125" s="23">
        <v>0</v>
      </c>
      <c r="E125" s="40"/>
      <c r="F125" s="48">
        <f t="shared" si="10"/>
        <v>0</v>
      </c>
      <c r="G125" s="48">
        <f t="shared" si="11"/>
        <v>0</v>
      </c>
      <c r="L125" s="40" t="s">
        <v>375</v>
      </c>
      <c r="M125" s="21"/>
    </row>
    <row r="126" spans="1:13" ht="15">
      <c r="A126" s="23" t="s">
        <v>376</v>
      </c>
      <c r="B126" s="40" t="s">
        <v>377</v>
      </c>
      <c r="C126" s="23">
        <v>0</v>
      </c>
      <c r="D126" s="23">
        <v>0</v>
      </c>
      <c r="E126" s="40"/>
      <c r="F126" s="48">
        <f t="shared" si="10"/>
        <v>0</v>
      </c>
      <c r="G126" s="48">
        <f t="shared" si="11"/>
        <v>0</v>
      </c>
      <c r="H126" s="52"/>
      <c r="L126" s="40" t="s">
        <v>377</v>
      </c>
      <c r="M126" s="21"/>
    </row>
    <row r="127" spans="1:13" ht="15">
      <c r="A127" s="23" t="s">
        <v>378</v>
      </c>
      <c r="B127" s="40" t="s">
        <v>379</v>
      </c>
      <c r="C127" s="23">
        <v>0</v>
      </c>
      <c r="D127" s="23">
        <v>0</v>
      </c>
      <c r="E127" s="40"/>
      <c r="F127" s="48">
        <f aca="true" t="shared" si="14" ref="F127">IF($C$129=0,"",IF(C127="[for completion]","",IF(C127="","",C127/$C$129)))</f>
        <v>0</v>
      </c>
      <c r="G127" s="48">
        <f aca="true" t="shared" si="15" ref="G127">IF($D$129=0,"",IF(D127="[for completion]","",IF(D127="","",D127/$D$129)))</f>
        <v>0</v>
      </c>
      <c r="H127" s="21"/>
      <c r="L127" s="40" t="s">
        <v>379</v>
      </c>
      <c r="M127" s="21"/>
    </row>
    <row r="128" spans="1:13" ht="15">
      <c r="A128" s="23" t="s">
        <v>380</v>
      </c>
      <c r="B128" s="40" t="s">
        <v>266</v>
      </c>
      <c r="C128" s="23">
        <v>0</v>
      </c>
      <c r="D128" s="23">
        <v>0</v>
      </c>
      <c r="E128" s="40"/>
      <c r="F128" s="48">
        <f t="shared" si="10"/>
        <v>0</v>
      </c>
      <c r="G128" s="48">
        <f t="shared" si="11"/>
        <v>0</v>
      </c>
      <c r="H128" s="21"/>
      <c r="L128" s="21"/>
      <c r="M128" s="21"/>
    </row>
    <row r="129" spans="1:13" ht="15">
      <c r="A129" s="23" t="s">
        <v>381</v>
      </c>
      <c r="B129" s="56" t="s">
        <v>268</v>
      </c>
      <c r="C129" s="146">
        <f>SUM(C112:C128)</f>
        <v>3612.1285218800003</v>
      </c>
      <c r="D129" s="146">
        <f>SUM(D112:D128)</f>
        <v>3612.1285218800003</v>
      </c>
      <c r="E129" s="40"/>
      <c r="F129" s="59">
        <f>SUM(F112:F128)</f>
        <v>1</v>
      </c>
      <c r="G129" s="59">
        <f>SUM(G112:G128)</f>
        <v>1</v>
      </c>
      <c r="H129" s="21"/>
      <c r="L129" s="21"/>
      <c r="M129" s="21"/>
    </row>
    <row r="130" spans="1:13" ht="15" outlineLevel="1">
      <c r="A130" s="23" t="s">
        <v>382</v>
      </c>
      <c r="B130" s="51" t="s">
        <v>270</v>
      </c>
      <c r="E130" s="40"/>
      <c r="F130" s="48" t="str">
        <f>IF($C$129=0,"",IF(C130="[for completion]","",IF(C130="","",C130/$C$129)))</f>
        <v/>
      </c>
      <c r="G130" s="48" t="str">
        <f>IF($D$129=0,"",IF(D130="[for completion]","",IF(D130="","",D130/$D$129)))</f>
        <v/>
      </c>
      <c r="H130" s="21"/>
      <c r="L130" s="21"/>
      <c r="M130" s="21"/>
    </row>
    <row r="131" spans="1:13" ht="15" outlineLevel="1">
      <c r="A131" s="23" t="s">
        <v>383</v>
      </c>
      <c r="B131" s="51" t="s">
        <v>270</v>
      </c>
      <c r="E131" s="40"/>
      <c r="F131" s="48">
        <f aca="true" t="shared" si="16" ref="F131:F136">IF($C$129=0,"",IF(C131="[for completion]","",C131/$C$129))</f>
        <v>0</v>
      </c>
      <c r="G131" s="48">
        <f aca="true" t="shared" si="17" ref="G131:G136">IF($D$129=0,"",IF(D131="[for completion]","",D131/$D$129))</f>
        <v>0</v>
      </c>
      <c r="H131" s="21"/>
      <c r="L131" s="21"/>
      <c r="M131" s="21"/>
    </row>
    <row r="132" spans="1:13" ht="15" outlineLevel="1">
      <c r="A132" s="23" t="s">
        <v>384</v>
      </c>
      <c r="B132" s="51" t="s">
        <v>270</v>
      </c>
      <c r="E132" s="40"/>
      <c r="F132" s="48">
        <f t="shared" si="16"/>
        <v>0</v>
      </c>
      <c r="G132" s="48">
        <f t="shared" si="17"/>
        <v>0</v>
      </c>
      <c r="H132" s="21"/>
      <c r="L132" s="21"/>
      <c r="M132" s="21"/>
    </row>
    <row r="133" spans="1:13" ht="15" outlineLevel="1">
      <c r="A133" s="23" t="s">
        <v>385</v>
      </c>
      <c r="B133" s="51" t="s">
        <v>270</v>
      </c>
      <c r="E133" s="40"/>
      <c r="F133" s="48">
        <f t="shared" si="16"/>
        <v>0</v>
      </c>
      <c r="G133" s="48">
        <f t="shared" si="17"/>
        <v>0</v>
      </c>
      <c r="H133" s="21"/>
      <c r="L133" s="21"/>
      <c r="M133" s="21"/>
    </row>
    <row r="134" spans="1:13" ht="15" outlineLevel="1">
      <c r="A134" s="23" t="s">
        <v>386</v>
      </c>
      <c r="B134" s="51" t="s">
        <v>270</v>
      </c>
      <c r="E134" s="40"/>
      <c r="F134" s="48">
        <f t="shared" si="16"/>
        <v>0</v>
      </c>
      <c r="G134" s="48">
        <f t="shared" si="17"/>
        <v>0</v>
      </c>
      <c r="H134" s="21"/>
      <c r="L134" s="21"/>
      <c r="M134" s="21"/>
    </row>
    <row r="135" spans="1:13" ht="15" outlineLevel="1">
      <c r="A135" s="23" t="s">
        <v>387</v>
      </c>
      <c r="B135" s="51" t="s">
        <v>270</v>
      </c>
      <c r="E135" s="40"/>
      <c r="F135" s="48">
        <f t="shared" si="16"/>
        <v>0</v>
      </c>
      <c r="G135" s="48">
        <f t="shared" si="17"/>
        <v>0</v>
      </c>
      <c r="H135" s="21"/>
      <c r="L135" s="21"/>
      <c r="M135" s="21"/>
    </row>
    <row r="136" spans="1:13" ht="15" outlineLevel="1">
      <c r="A136" s="23" t="s">
        <v>388</v>
      </c>
      <c r="B136" s="51" t="s">
        <v>270</v>
      </c>
      <c r="E136" s="40"/>
      <c r="F136" s="48">
        <f t="shared" si="16"/>
        <v>0</v>
      </c>
      <c r="G136" s="48">
        <f t="shared" si="17"/>
        <v>0</v>
      </c>
      <c r="H136" s="21"/>
      <c r="L136" s="21"/>
      <c r="M136" s="21"/>
    </row>
    <row r="137" spans="1:13" ht="15" customHeight="1">
      <c r="A137" s="42"/>
      <c r="B137" s="43" t="s">
        <v>389</v>
      </c>
      <c r="C137" s="45" t="s">
        <v>344</v>
      </c>
      <c r="D137" s="45" t="s">
        <v>345</v>
      </c>
      <c r="E137" s="44"/>
      <c r="F137" s="45" t="s">
        <v>346</v>
      </c>
      <c r="G137" s="45" t="s">
        <v>347</v>
      </c>
      <c r="H137" s="21"/>
      <c r="L137" s="21"/>
      <c r="M137" s="21"/>
    </row>
    <row r="138" spans="1:14" s="58" customFormat="1" ht="15">
      <c r="A138" s="23" t="s">
        <v>390</v>
      </c>
      <c r="B138" s="40" t="s">
        <v>349</v>
      </c>
      <c r="C138" s="146">
        <v>2236.675</v>
      </c>
      <c r="D138" s="147">
        <v>1986.5500001520743</v>
      </c>
      <c r="E138" s="48"/>
      <c r="F138" s="48">
        <f>IF($C$155=0,"",IF(C138="[for completion]","",IF(C138="","",C138/$C$155)))</f>
        <v>0.8172965368558561</v>
      </c>
      <c r="G138" s="48">
        <f>IF($D$155=0,"",IF(D138="[for completion]","",IF(D138="","",D138/$D$155)))</f>
        <v>0.7989181798196616</v>
      </c>
      <c r="H138" s="21"/>
      <c r="I138" s="23"/>
      <c r="J138" s="23"/>
      <c r="K138" s="23"/>
      <c r="L138" s="21"/>
      <c r="M138" s="21"/>
      <c r="N138" s="21"/>
    </row>
    <row r="139" spans="1:14" s="58" customFormat="1" ht="15">
      <c r="A139" s="23" t="s">
        <v>391</v>
      </c>
      <c r="B139" s="40" t="s">
        <v>352</v>
      </c>
      <c r="C139" s="23">
        <v>0</v>
      </c>
      <c r="D139" s="23">
        <v>0</v>
      </c>
      <c r="E139" s="48"/>
      <c r="F139" s="48">
        <f aca="true" t="shared" si="18" ref="F139:F146">IF($C$155=0,"",IF(C139="[for completion]","",IF(C139="","",C139/$C$155)))</f>
        <v>0</v>
      </c>
      <c r="G139" s="48">
        <f aca="true" t="shared" si="19" ref="G139:G146">IF($D$155=0,"",IF(D139="[for completion]","",IF(D139="","",D139/$D$155)))</f>
        <v>0</v>
      </c>
      <c r="H139" s="21"/>
      <c r="I139" s="23"/>
      <c r="J139" s="23"/>
      <c r="K139" s="23"/>
      <c r="L139" s="21"/>
      <c r="M139" s="21"/>
      <c r="N139" s="21"/>
    </row>
    <row r="140" spans="1:14" s="58" customFormat="1" ht="15">
      <c r="A140" s="23" t="s">
        <v>392</v>
      </c>
      <c r="B140" s="40" t="s">
        <v>354</v>
      </c>
      <c r="C140" s="23">
        <v>0</v>
      </c>
      <c r="D140" s="23">
        <v>0</v>
      </c>
      <c r="E140" s="48"/>
      <c r="F140" s="48">
        <f t="shared" si="18"/>
        <v>0</v>
      </c>
      <c r="G140" s="48">
        <f t="shared" si="19"/>
        <v>0</v>
      </c>
      <c r="H140" s="21"/>
      <c r="I140" s="23"/>
      <c r="J140" s="23"/>
      <c r="K140" s="23"/>
      <c r="L140" s="21"/>
      <c r="M140" s="21"/>
      <c r="N140" s="21"/>
    </row>
    <row r="141" spans="1:14" s="58" customFormat="1" ht="15">
      <c r="A141" s="23" t="s">
        <v>393</v>
      </c>
      <c r="B141" s="40" t="s">
        <v>356</v>
      </c>
      <c r="C141" s="23">
        <v>0</v>
      </c>
      <c r="D141" s="23">
        <v>0</v>
      </c>
      <c r="E141" s="48"/>
      <c r="F141" s="48">
        <f t="shared" si="18"/>
        <v>0</v>
      </c>
      <c r="G141" s="48">
        <f t="shared" si="19"/>
        <v>0</v>
      </c>
      <c r="H141" s="21"/>
      <c r="I141" s="23"/>
      <c r="J141" s="23"/>
      <c r="K141" s="23"/>
      <c r="L141" s="21"/>
      <c r="M141" s="21"/>
      <c r="N141" s="21"/>
    </row>
    <row r="142" spans="1:14" s="58" customFormat="1" ht="15">
      <c r="A142" s="23" t="s">
        <v>394</v>
      </c>
      <c r="B142" s="40" t="s">
        <v>358</v>
      </c>
      <c r="C142" s="23">
        <v>0</v>
      </c>
      <c r="D142" s="23">
        <v>0</v>
      </c>
      <c r="E142" s="48"/>
      <c r="F142" s="48">
        <f t="shared" si="18"/>
        <v>0</v>
      </c>
      <c r="G142" s="48">
        <f t="shared" si="19"/>
        <v>0</v>
      </c>
      <c r="H142" s="21"/>
      <c r="I142" s="23"/>
      <c r="J142" s="23"/>
      <c r="K142" s="23"/>
      <c r="L142" s="21"/>
      <c r="M142" s="21"/>
      <c r="N142" s="21"/>
    </row>
    <row r="143" spans="1:14" s="58" customFormat="1" ht="15">
      <c r="A143" s="23" t="s">
        <v>395</v>
      </c>
      <c r="B143" s="40" t="s">
        <v>360</v>
      </c>
      <c r="C143" s="23">
        <v>0</v>
      </c>
      <c r="D143" s="23">
        <v>0</v>
      </c>
      <c r="E143" s="40"/>
      <c r="F143" s="48">
        <f t="shared" si="18"/>
        <v>0</v>
      </c>
      <c r="G143" s="48">
        <f t="shared" si="19"/>
        <v>0</v>
      </c>
      <c r="H143" s="21"/>
      <c r="I143" s="23"/>
      <c r="J143" s="23"/>
      <c r="K143" s="23"/>
      <c r="L143" s="21"/>
      <c r="M143" s="21"/>
      <c r="N143" s="21"/>
    </row>
    <row r="144" spans="1:13" ht="15">
      <c r="A144" s="23" t="s">
        <v>396</v>
      </c>
      <c r="B144" s="40" t="s">
        <v>362</v>
      </c>
      <c r="C144" s="23">
        <v>0</v>
      </c>
      <c r="D144" s="23">
        <v>0</v>
      </c>
      <c r="E144" s="40"/>
      <c r="F144" s="48">
        <f t="shared" si="18"/>
        <v>0</v>
      </c>
      <c r="G144" s="48">
        <f t="shared" si="19"/>
        <v>0</v>
      </c>
      <c r="H144" s="21"/>
      <c r="L144" s="21"/>
      <c r="M144" s="21"/>
    </row>
    <row r="145" spans="1:13" ht="15">
      <c r="A145" s="23" t="s">
        <v>397</v>
      </c>
      <c r="B145" s="40" t="s">
        <v>178</v>
      </c>
      <c r="C145" s="23">
        <v>500</v>
      </c>
      <c r="D145" s="96">
        <v>500</v>
      </c>
      <c r="E145" s="40"/>
      <c r="F145" s="48">
        <f t="shared" si="18"/>
        <v>0.18270346314414387</v>
      </c>
      <c r="G145" s="48">
        <f t="shared" si="19"/>
        <v>0.2010818201803385</v>
      </c>
      <c r="H145" s="21"/>
      <c r="L145" s="21"/>
      <c r="M145" s="21"/>
    </row>
    <row r="146" spans="1:13" ht="15">
      <c r="A146" s="23" t="s">
        <v>398</v>
      </c>
      <c r="B146" s="40" t="s">
        <v>365</v>
      </c>
      <c r="C146" s="23">
        <v>0</v>
      </c>
      <c r="D146" s="23">
        <v>0</v>
      </c>
      <c r="E146" s="40"/>
      <c r="F146" s="48">
        <f t="shared" si="18"/>
        <v>0</v>
      </c>
      <c r="G146" s="48">
        <f t="shared" si="19"/>
        <v>0</v>
      </c>
      <c r="H146" s="21"/>
      <c r="L146" s="21"/>
      <c r="M146" s="21"/>
    </row>
    <row r="147" spans="1:13" ht="15">
      <c r="A147" s="23" t="s">
        <v>399</v>
      </c>
      <c r="B147" s="40" t="s">
        <v>367</v>
      </c>
      <c r="C147" s="23">
        <v>0</v>
      </c>
      <c r="D147" s="23">
        <v>0</v>
      </c>
      <c r="E147" s="40"/>
      <c r="F147" s="48">
        <f aca="true" t="shared" si="20" ref="F147">IF($C$155=0,"",IF(C147="[for completion]","",IF(C147="","",C147/$C$155)))</f>
        <v>0</v>
      </c>
      <c r="G147" s="48">
        <f aca="true" t="shared" si="21" ref="G147">IF($D$155=0,"",IF(D147="[for completion]","",IF(D147="","",D147/$D$155)))</f>
        <v>0</v>
      </c>
      <c r="H147" s="21"/>
      <c r="L147" s="21"/>
      <c r="M147" s="21"/>
    </row>
    <row r="148" spans="1:13" ht="15">
      <c r="A148" s="23" t="s">
        <v>400</v>
      </c>
      <c r="B148" s="40" t="s">
        <v>369</v>
      </c>
      <c r="C148" s="23">
        <v>0</v>
      </c>
      <c r="D148" s="23">
        <v>0</v>
      </c>
      <c r="E148" s="40"/>
      <c r="F148" s="48">
        <f aca="true" t="shared" si="22" ref="F148:F154">IF($C$155=0,"",IF(C148="[for completion]","",IF(C148="","",C148/$C$155)))</f>
        <v>0</v>
      </c>
      <c r="G148" s="48">
        <f aca="true" t="shared" si="23" ref="G148:G154">IF($D$155=0,"",IF(D148="[for completion]","",IF(D148="","",D148/$D$155)))</f>
        <v>0</v>
      </c>
      <c r="H148" s="21"/>
      <c r="L148" s="21"/>
      <c r="M148" s="21"/>
    </row>
    <row r="149" spans="1:13" ht="15">
      <c r="A149" s="23" t="s">
        <v>401</v>
      </c>
      <c r="B149" s="40" t="s">
        <v>371</v>
      </c>
      <c r="C149" s="23">
        <v>0</v>
      </c>
      <c r="D149" s="23">
        <v>0</v>
      </c>
      <c r="E149" s="40"/>
      <c r="F149" s="48">
        <f t="shared" si="22"/>
        <v>0</v>
      </c>
      <c r="G149" s="48">
        <f t="shared" si="23"/>
        <v>0</v>
      </c>
      <c r="H149" s="21"/>
      <c r="L149" s="21"/>
      <c r="M149" s="21"/>
    </row>
    <row r="150" spans="1:13" ht="15">
      <c r="A150" s="23" t="s">
        <v>402</v>
      </c>
      <c r="B150" s="128" t="s">
        <v>373</v>
      </c>
      <c r="C150" s="23">
        <v>0</v>
      </c>
      <c r="D150" s="23">
        <v>0</v>
      </c>
      <c r="E150" s="40"/>
      <c r="F150" s="48">
        <f t="shared" si="22"/>
        <v>0</v>
      </c>
      <c r="G150" s="48">
        <f t="shared" si="23"/>
        <v>0</v>
      </c>
      <c r="H150" s="21"/>
      <c r="L150" s="21"/>
      <c r="M150" s="21"/>
    </row>
    <row r="151" spans="1:13" ht="15">
      <c r="A151" s="23" t="s">
        <v>403</v>
      </c>
      <c r="B151" s="40" t="s">
        <v>375</v>
      </c>
      <c r="C151" s="23">
        <v>0</v>
      </c>
      <c r="D151" s="23">
        <v>0</v>
      </c>
      <c r="E151" s="40"/>
      <c r="F151" s="48">
        <f t="shared" si="22"/>
        <v>0</v>
      </c>
      <c r="G151" s="48">
        <f t="shared" si="23"/>
        <v>0</v>
      </c>
      <c r="H151" s="21"/>
      <c r="L151" s="21"/>
      <c r="M151" s="21"/>
    </row>
    <row r="152" spans="1:13" ht="15">
      <c r="A152" s="23" t="s">
        <v>404</v>
      </c>
      <c r="B152" s="40" t="s">
        <v>377</v>
      </c>
      <c r="C152" s="23">
        <v>0</v>
      </c>
      <c r="D152" s="23">
        <v>0</v>
      </c>
      <c r="E152" s="40"/>
      <c r="F152" s="48">
        <f t="shared" si="22"/>
        <v>0</v>
      </c>
      <c r="G152" s="48">
        <f t="shared" si="23"/>
        <v>0</v>
      </c>
      <c r="H152" s="21"/>
      <c r="L152" s="21"/>
      <c r="M152" s="21"/>
    </row>
    <row r="153" spans="1:13" ht="15">
      <c r="A153" s="23" t="s">
        <v>405</v>
      </c>
      <c r="B153" s="40" t="s">
        <v>379</v>
      </c>
      <c r="C153" s="23">
        <v>0</v>
      </c>
      <c r="D153" s="23">
        <v>0</v>
      </c>
      <c r="E153" s="40"/>
      <c r="F153" s="48">
        <f t="shared" si="22"/>
        <v>0</v>
      </c>
      <c r="G153" s="48">
        <f t="shared" si="23"/>
        <v>0</v>
      </c>
      <c r="H153" s="21"/>
      <c r="L153" s="21"/>
      <c r="M153" s="21"/>
    </row>
    <row r="154" spans="1:13" ht="15">
      <c r="A154" s="23" t="s">
        <v>406</v>
      </c>
      <c r="B154" s="40" t="s">
        <v>266</v>
      </c>
      <c r="C154" s="23">
        <v>0</v>
      </c>
      <c r="D154" s="23">
        <v>0</v>
      </c>
      <c r="E154" s="40"/>
      <c r="F154" s="48">
        <f t="shared" si="22"/>
        <v>0</v>
      </c>
      <c r="G154" s="48">
        <f t="shared" si="23"/>
        <v>0</v>
      </c>
      <c r="H154" s="21"/>
      <c r="L154" s="21"/>
      <c r="M154" s="21"/>
    </row>
    <row r="155" spans="1:13" ht="15">
      <c r="A155" s="23" t="s">
        <v>407</v>
      </c>
      <c r="B155" s="56" t="s">
        <v>268</v>
      </c>
      <c r="C155" s="146">
        <f>SUM(C138:C154)</f>
        <v>2736.675</v>
      </c>
      <c r="D155" s="146">
        <f>SUM(D138:D154)</f>
        <v>2486.550000152074</v>
      </c>
      <c r="E155" s="40"/>
      <c r="F155" s="59">
        <f>SUM(F138:F154)</f>
        <v>1</v>
      </c>
      <c r="G155" s="59">
        <f>SUM(G138:G154)</f>
        <v>1</v>
      </c>
      <c r="H155" s="21"/>
      <c r="L155" s="21"/>
      <c r="M155" s="21"/>
    </row>
    <row r="156" spans="1:13" ht="15" outlineLevel="1">
      <c r="A156" s="23" t="s">
        <v>408</v>
      </c>
      <c r="B156" s="51" t="s">
        <v>270</v>
      </c>
      <c r="E156" s="40"/>
      <c r="F156" s="48" t="str">
        <f>IF($C$155=0,"",IF(C156="[for completion]","",IF(C156="","",C156/$C$155)))</f>
        <v/>
      </c>
      <c r="G156" s="48" t="str">
        <f>IF($D$155=0,"",IF(D156="[for completion]","",IF(D156="","",D156/$D$155)))</f>
        <v/>
      </c>
      <c r="H156" s="21"/>
      <c r="L156" s="21"/>
      <c r="M156" s="21"/>
    </row>
    <row r="157" spans="1:13" ht="15" outlineLevel="1">
      <c r="A157" s="23" t="s">
        <v>409</v>
      </c>
      <c r="B157" s="51" t="s">
        <v>270</v>
      </c>
      <c r="E157" s="40"/>
      <c r="F157" s="48" t="str">
        <f aca="true" t="shared" si="24" ref="F157:F162">IF($C$155=0,"",IF(C157="[for completion]","",IF(C157="","",C157/$C$155)))</f>
        <v/>
      </c>
      <c r="G157" s="48" t="str">
        <f aca="true" t="shared" si="25" ref="G157:G162">IF($D$155=0,"",IF(D157="[for completion]","",IF(D157="","",D157/$D$155)))</f>
        <v/>
      </c>
      <c r="H157" s="21"/>
      <c r="L157" s="21"/>
      <c r="M157" s="21"/>
    </row>
    <row r="158" spans="1:13" ht="15" outlineLevel="1">
      <c r="A158" s="23" t="s">
        <v>410</v>
      </c>
      <c r="B158" s="51" t="s">
        <v>270</v>
      </c>
      <c r="E158" s="40"/>
      <c r="F158" s="48" t="str">
        <f t="shared" si="24"/>
        <v/>
      </c>
      <c r="G158" s="48" t="str">
        <f t="shared" si="25"/>
        <v/>
      </c>
      <c r="H158" s="21"/>
      <c r="L158" s="21"/>
      <c r="M158" s="21"/>
    </row>
    <row r="159" spans="1:13" ht="15" outlineLevel="1">
      <c r="A159" s="23" t="s">
        <v>411</v>
      </c>
      <c r="B159" s="51" t="s">
        <v>270</v>
      </c>
      <c r="E159" s="40"/>
      <c r="F159" s="48" t="str">
        <f t="shared" si="24"/>
        <v/>
      </c>
      <c r="G159" s="48" t="str">
        <f t="shared" si="25"/>
        <v/>
      </c>
      <c r="H159" s="21"/>
      <c r="L159" s="21"/>
      <c r="M159" s="21"/>
    </row>
    <row r="160" spans="1:13" ht="15" outlineLevel="1">
      <c r="A160" s="23" t="s">
        <v>412</v>
      </c>
      <c r="B160" s="51" t="s">
        <v>270</v>
      </c>
      <c r="E160" s="40"/>
      <c r="F160" s="48" t="str">
        <f t="shared" si="24"/>
        <v/>
      </c>
      <c r="G160" s="48" t="str">
        <f t="shared" si="25"/>
        <v/>
      </c>
      <c r="H160" s="21"/>
      <c r="L160" s="21"/>
      <c r="M160" s="21"/>
    </row>
    <row r="161" spans="1:13" ht="15" outlineLevel="1">
      <c r="A161" s="23" t="s">
        <v>413</v>
      </c>
      <c r="B161" s="51" t="s">
        <v>270</v>
      </c>
      <c r="E161" s="40"/>
      <c r="F161" s="48" t="str">
        <f t="shared" si="24"/>
        <v/>
      </c>
      <c r="G161" s="48" t="str">
        <f t="shared" si="25"/>
        <v/>
      </c>
      <c r="H161" s="21"/>
      <c r="L161" s="21"/>
      <c r="M161" s="21"/>
    </row>
    <row r="162" spans="1:13" ht="15" outlineLevel="1">
      <c r="A162" s="23" t="s">
        <v>414</v>
      </c>
      <c r="B162" s="51" t="s">
        <v>270</v>
      </c>
      <c r="E162" s="40"/>
      <c r="F162" s="48" t="str">
        <f t="shared" si="24"/>
        <v/>
      </c>
      <c r="G162" s="48" t="str">
        <f t="shared" si="25"/>
        <v/>
      </c>
      <c r="H162" s="21"/>
      <c r="L162" s="21"/>
      <c r="M162" s="21"/>
    </row>
    <row r="163" spans="1:13" ht="15" customHeight="1">
      <c r="A163" s="42"/>
      <c r="B163" s="43" t="s">
        <v>415</v>
      </c>
      <c r="C163" s="90" t="s">
        <v>344</v>
      </c>
      <c r="D163" s="90" t="s">
        <v>345</v>
      </c>
      <c r="E163" s="44"/>
      <c r="F163" s="90" t="s">
        <v>346</v>
      </c>
      <c r="G163" s="90" t="s">
        <v>347</v>
      </c>
      <c r="H163" s="21"/>
      <c r="L163" s="21"/>
      <c r="M163" s="21"/>
    </row>
    <row r="164" spans="1:13" ht="15">
      <c r="A164" s="23" t="s">
        <v>416</v>
      </c>
      <c r="B164" s="21" t="s">
        <v>417</v>
      </c>
      <c r="C164" s="146">
        <v>2236.675</v>
      </c>
      <c r="D164" s="147">
        <v>1986.5500001520743</v>
      </c>
      <c r="E164" s="60"/>
      <c r="F164" s="48">
        <f>IF($C$167=0,"",IF(C164="[for completion]","",IF(C164="","",C164/$C$167)))</f>
        <v>0.8172965368558561</v>
      </c>
      <c r="G164" s="48">
        <f>IF($D$167=0,"",IF(D164="[for completion]","",IF(D164="","",D164/$D$167)))</f>
        <v>0.7989181798196616</v>
      </c>
      <c r="H164" s="21"/>
      <c r="L164" s="21"/>
      <c r="M164" s="21"/>
    </row>
    <row r="165" spans="1:13" ht="15">
      <c r="A165" s="23" t="s">
        <v>418</v>
      </c>
      <c r="B165" s="21" t="s">
        <v>419</v>
      </c>
      <c r="C165" s="147">
        <v>500</v>
      </c>
      <c r="D165" s="147">
        <v>500</v>
      </c>
      <c r="E165" s="60"/>
      <c r="F165" s="48">
        <f aca="true" t="shared" si="26" ref="F165:F166">IF($C$167=0,"",IF(C165="[for completion]","",IF(C165="","",C165/$C$167)))</f>
        <v>0.18270346314414387</v>
      </c>
      <c r="G165" s="48">
        <f aca="true" t="shared" si="27" ref="G165:G166">IF($D$167=0,"",IF(D165="[for completion]","",IF(D165="","",D165/$D$167)))</f>
        <v>0.2010818201803385</v>
      </c>
      <c r="H165" s="21"/>
      <c r="L165" s="21"/>
      <c r="M165" s="21"/>
    </row>
    <row r="166" spans="1:13" ht="15">
      <c r="A166" s="23" t="s">
        <v>420</v>
      </c>
      <c r="B166" s="21" t="s">
        <v>266</v>
      </c>
      <c r="C166" s="147">
        <v>0</v>
      </c>
      <c r="D166" s="147">
        <v>0</v>
      </c>
      <c r="E166" s="60"/>
      <c r="F166" s="48">
        <f t="shared" si="26"/>
        <v>0</v>
      </c>
      <c r="G166" s="48">
        <f t="shared" si="27"/>
        <v>0</v>
      </c>
      <c r="H166" s="21"/>
      <c r="L166" s="21"/>
      <c r="M166" s="21"/>
    </row>
    <row r="167" spans="1:13" ht="15">
      <c r="A167" s="23" t="s">
        <v>421</v>
      </c>
      <c r="B167" s="61" t="s">
        <v>268</v>
      </c>
      <c r="C167" s="148">
        <f>SUM(C164:C166)</f>
        <v>2736.675</v>
      </c>
      <c r="D167" s="148">
        <f>SUM(D164:D166)</f>
        <v>2486.550000152074</v>
      </c>
      <c r="E167" s="60"/>
      <c r="F167" s="60">
        <f>SUM(F164:F166)</f>
        <v>1</v>
      </c>
      <c r="G167" s="60">
        <f>SUM(G164:G166)</f>
        <v>1</v>
      </c>
      <c r="H167" s="21"/>
      <c r="L167" s="21"/>
      <c r="M167" s="21"/>
    </row>
    <row r="168" spans="1:13" ht="15" outlineLevel="1">
      <c r="A168" s="23" t="s">
        <v>422</v>
      </c>
      <c r="B168" s="61"/>
      <c r="C168" s="21"/>
      <c r="D168" s="21"/>
      <c r="E168" s="60"/>
      <c r="F168" s="60"/>
      <c r="G168" s="128"/>
      <c r="H168" s="21"/>
      <c r="L168" s="21"/>
      <c r="M168" s="21"/>
    </row>
    <row r="169" spans="1:13" ht="15" outlineLevel="1">
      <c r="A169" s="23" t="s">
        <v>423</v>
      </c>
      <c r="B169" s="61"/>
      <c r="C169" s="21"/>
      <c r="D169" s="21"/>
      <c r="E169" s="60"/>
      <c r="F169" s="60"/>
      <c r="G169" s="128"/>
      <c r="H169" s="21"/>
      <c r="L169" s="21"/>
      <c r="M169" s="21"/>
    </row>
    <row r="170" spans="1:13" ht="15" outlineLevel="1">
      <c r="A170" s="23" t="s">
        <v>424</v>
      </c>
      <c r="B170" s="61"/>
      <c r="C170" s="21"/>
      <c r="D170" s="21"/>
      <c r="E170" s="60"/>
      <c r="F170" s="60"/>
      <c r="G170" s="128"/>
      <c r="H170" s="21"/>
      <c r="L170" s="21"/>
      <c r="M170" s="21"/>
    </row>
    <row r="171" spans="1:13" ht="15" outlineLevel="1">
      <c r="A171" s="23" t="s">
        <v>425</v>
      </c>
      <c r="B171" s="61"/>
      <c r="C171" s="21"/>
      <c r="D171" s="21"/>
      <c r="E171" s="60"/>
      <c r="F171" s="60"/>
      <c r="G171" s="128"/>
      <c r="H171" s="21"/>
      <c r="L171" s="21"/>
      <c r="M171" s="21"/>
    </row>
    <row r="172" spans="1:13" ht="15" outlineLevel="1">
      <c r="A172" s="23" t="s">
        <v>426</v>
      </c>
      <c r="B172" s="61"/>
      <c r="C172" s="21"/>
      <c r="D172" s="21"/>
      <c r="E172" s="60"/>
      <c r="F172" s="60"/>
      <c r="G172" s="128"/>
      <c r="H172" s="21"/>
      <c r="L172" s="21"/>
      <c r="M172" s="21"/>
    </row>
    <row r="173" spans="1:13" ht="15" customHeight="1">
      <c r="A173" s="42"/>
      <c r="B173" s="43" t="s">
        <v>427</v>
      </c>
      <c r="C173" s="42" t="s">
        <v>227</v>
      </c>
      <c r="D173" s="42"/>
      <c r="E173" s="44"/>
      <c r="F173" s="45" t="s">
        <v>428</v>
      </c>
      <c r="G173" s="45"/>
      <c r="H173" s="21"/>
      <c r="L173" s="21"/>
      <c r="M173" s="21"/>
    </row>
    <row r="174" spans="1:13" ht="15" customHeight="1">
      <c r="A174" s="23" t="s">
        <v>429</v>
      </c>
      <c r="B174" s="40" t="s">
        <v>430</v>
      </c>
      <c r="C174" s="23">
        <v>0</v>
      </c>
      <c r="D174" s="37"/>
      <c r="E174" s="29"/>
      <c r="F174" s="48" t="str">
        <f>IF($C$179=0,"",IF(C174="[for completion]","",C174/$C$179))</f>
        <v/>
      </c>
      <c r="G174" s="48"/>
      <c r="H174" s="21"/>
      <c r="L174" s="21"/>
      <c r="M174" s="21"/>
    </row>
    <row r="175" spans="1:13" ht="30.75" customHeight="1">
      <c r="A175" s="23" t="s">
        <v>431</v>
      </c>
      <c r="B175" s="40" t="s">
        <v>432</v>
      </c>
      <c r="C175" s="23">
        <v>0</v>
      </c>
      <c r="E175" s="50"/>
      <c r="F175" s="48" t="str">
        <f>IF($C$179=0,"",IF(C175="[for completion]","",C175/$C$179))</f>
        <v/>
      </c>
      <c r="G175" s="48"/>
      <c r="H175" s="21"/>
      <c r="L175" s="21"/>
      <c r="M175" s="21"/>
    </row>
    <row r="176" spans="1:13" ht="15">
      <c r="A176" s="23" t="s">
        <v>433</v>
      </c>
      <c r="B176" s="40" t="s">
        <v>434</v>
      </c>
      <c r="C176" s="23">
        <v>0</v>
      </c>
      <c r="E176" s="50"/>
      <c r="F176" s="48"/>
      <c r="G176" s="48"/>
      <c r="H176" s="21"/>
      <c r="L176" s="21"/>
      <c r="M176" s="21"/>
    </row>
    <row r="177" spans="1:13" ht="15">
      <c r="A177" s="23" t="s">
        <v>435</v>
      </c>
      <c r="B177" s="40" t="s">
        <v>436</v>
      </c>
      <c r="C177" s="23">
        <v>0</v>
      </c>
      <c r="E177" s="50"/>
      <c r="F177" s="48" t="str">
        <f aca="true" t="shared" si="28" ref="F177:F187">IF($C$179=0,"",IF(C177="[for completion]","",C177/$C$179))</f>
        <v/>
      </c>
      <c r="G177" s="48"/>
      <c r="H177" s="21"/>
      <c r="L177" s="21"/>
      <c r="M177" s="21"/>
    </row>
    <row r="178" spans="1:13" ht="15">
      <c r="A178" s="23" t="s">
        <v>437</v>
      </c>
      <c r="B178" s="40" t="s">
        <v>266</v>
      </c>
      <c r="C178" s="23">
        <v>0</v>
      </c>
      <c r="E178" s="50"/>
      <c r="F178" s="48" t="str">
        <f t="shared" si="28"/>
        <v/>
      </c>
      <c r="G178" s="48"/>
      <c r="H178" s="21"/>
      <c r="L178" s="21"/>
      <c r="M178" s="21"/>
    </row>
    <row r="179" spans="1:13" ht="15">
      <c r="A179" s="23" t="s">
        <v>438</v>
      </c>
      <c r="B179" s="56" t="s">
        <v>268</v>
      </c>
      <c r="C179" s="40">
        <f>SUM(C174:C178)</f>
        <v>0</v>
      </c>
      <c r="E179" s="50"/>
      <c r="F179" s="50">
        <f>SUM(F174:F178)</f>
        <v>0</v>
      </c>
      <c r="G179" s="48"/>
      <c r="H179" s="21"/>
      <c r="L179" s="21"/>
      <c r="M179" s="21"/>
    </row>
    <row r="180" spans="1:13" ht="15" outlineLevel="1">
      <c r="A180" s="23" t="s">
        <v>439</v>
      </c>
      <c r="B180" s="62" t="s">
        <v>440</v>
      </c>
      <c r="E180" s="50"/>
      <c r="F180" s="48" t="str">
        <f t="shared" si="28"/>
        <v/>
      </c>
      <c r="G180" s="48"/>
      <c r="H180" s="21"/>
      <c r="L180" s="21"/>
      <c r="M180" s="21"/>
    </row>
    <row r="181" spans="1:6" s="62" customFormat="1" ht="30" outlineLevel="1">
      <c r="A181" s="23" t="s">
        <v>441</v>
      </c>
      <c r="B181" s="62" t="s">
        <v>442</v>
      </c>
      <c r="F181" s="48" t="str">
        <f t="shared" si="28"/>
        <v/>
      </c>
    </row>
    <row r="182" spans="1:13" ht="30" outlineLevel="1">
      <c r="A182" s="23" t="s">
        <v>443</v>
      </c>
      <c r="B182" s="62" t="s">
        <v>444</v>
      </c>
      <c r="E182" s="50"/>
      <c r="F182" s="48" t="str">
        <f t="shared" si="28"/>
        <v/>
      </c>
      <c r="G182" s="48"/>
      <c r="H182" s="21"/>
      <c r="L182" s="21"/>
      <c r="M182" s="21"/>
    </row>
    <row r="183" spans="1:13" ht="15" outlineLevel="1">
      <c r="A183" s="23" t="s">
        <v>445</v>
      </c>
      <c r="B183" s="62" t="s">
        <v>446</v>
      </c>
      <c r="E183" s="50"/>
      <c r="F183" s="48" t="str">
        <f t="shared" si="28"/>
        <v/>
      </c>
      <c r="G183" s="48"/>
      <c r="H183" s="21"/>
      <c r="L183" s="21"/>
      <c r="M183" s="21"/>
    </row>
    <row r="184" spans="1:6" s="62" customFormat="1" ht="30" outlineLevel="1">
      <c r="A184" s="23" t="s">
        <v>447</v>
      </c>
      <c r="B184" s="62" t="s">
        <v>448</v>
      </c>
      <c r="F184" s="48" t="str">
        <f t="shared" si="28"/>
        <v/>
      </c>
    </row>
    <row r="185" spans="1:13" ht="30" outlineLevel="1">
      <c r="A185" s="23" t="s">
        <v>449</v>
      </c>
      <c r="B185" s="62" t="s">
        <v>450</v>
      </c>
      <c r="E185" s="50"/>
      <c r="F185" s="48" t="str">
        <f t="shared" si="28"/>
        <v/>
      </c>
      <c r="G185" s="48"/>
      <c r="H185" s="21"/>
      <c r="L185" s="21"/>
      <c r="M185" s="21"/>
    </row>
    <row r="186" spans="1:13" ht="15" outlineLevel="1">
      <c r="A186" s="23" t="s">
        <v>451</v>
      </c>
      <c r="B186" s="62" t="s">
        <v>452</v>
      </c>
      <c r="E186" s="50"/>
      <c r="F186" s="48" t="str">
        <f t="shared" si="28"/>
        <v/>
      </c>
      <c r="G186" s="48"/>
      <c r="H186" s="21"/>
      <c r="L186" s="21"/>
      <c r="M186" s="21"/>
    </row>
    <row r="187" spans="1:13" ht="15" outlineLevel="1">
      <c r="A187" s="23" t="s">
        <v>453</v>
      </c>
      <c r="B187" s="62" t="s">
        <v>454</v>
      </c>
      <c r="E187" s="50"/>
      <c r="F187" s="48" t="str">
        <f t="shared" si="28"/>
        <v/>
      </c>
      <c r="G187" s="48"/>
      <c r="H187" s="21"/>
      <c r="L187" s="21"/>
      <c r="M187" s="21"/>
    </row>
    <row r="188" spans="1:13" ht="15" outlineLevel="1">
      <c r="A188" s="23" t="s">
        <v>455</v>
      </c>
      <c r="B188" s="62"/>
      <c r="E188" s="50"/>
      <c r="F188" s="48"/>
      <c r="G188" s="48"/>
      <c r="H188" s="21"/>
      <c r="L188" s="21"/>
      <c r="M188" s="21"/>
    </row>
    <row r="189" spans="1:13" ht="15" outlineLevel="1">
      <c r="A189" s="23" t="s">
        <v>456</v>
      </c>
      <c r="B189" s="62"/>
      <c r="E189" s="50"/>
      <c r="F189" s="48"/>
      <c r="G189" s="48"/>
      <c r="H189" s="21"/>
      <c r="L189" s="21"/>
      <c r="M189" s="21"/>
    </row>
    <row r="190" spans="1:13" ht="15" outlineLevel="1">
      <c r="A190" s="23" t="s">
        <v>457</v>
      </c>
      <c r="B190" s="62"/>
      <c r="E190" s="50"/>
      <c r="F190" s="48"/>
      <c r="G190" s="48"/>
      <c r="H190" s="21"/>
      <c r="L190" s="21"/>
      <c r="M190" s="21"/>
    </row>
    <row r="191" spans="1:13" ht="15" outlineLevel="1">
      <c r="A191" s="23" t="s">
        <v>458</v>
      </c>
      <c r="B191" s="51"/>
      <c r="E191" s="50"/>
      <c r="F191" s="48"/>
      <c r="G191" s="48"/>
      <c r="H191" s="21"/>
      <c r="L191" s="21"/>
      <c r="M191" s="21"/>
    </row>
    <row r="192" spans="1:13" ht="15" customHeight="1">
      <c r="A192" s="42"/>
      <c r="B192" s="43" t="s">
        <v>459</v>
      </c>
      <c r="C192" s="42" t="s">
        <v>227</v>
      </c>
      <c r="D192" s="42"/>
      <c r="E192" s="44"/>
      <c r="F192" s="45" t="s">
        <v>428</v>
      </c>
      <c r="G192" s="45"/>
      <c r="H192" s="21"/>
      <c r="L192" s="21"/>
      <c r="M192" s="21"/>
    </row>
    <row r="193" spans="1:13" ht="15">
      <c r="A193" s="23" t="s">
        <v>460</v>
      </c>
      <c r="B193" s="40" t="s">
        <v>461</v>
      </c>
      <c r="C193" s="23">
        <v>0</v>
      </c>
      <c r="E193" s="47"/>
      <c r="F193" s="48" t="str">
        <f aca="true" t="shared" si="29" ref="F193:F206">IF($C$208=0,"",IF(C193="[for completion]","",C193/$C$208))</f>
        <v/>
      </c>
      <c r="G193" s="48"/>
      <c r="H193" s="21"/>
      <c r="L193" s="21"/>
      <c r="M193" s="21"/>
    </row>
    <row r="194" spans="1:13" ht="15">
      <c r="A194" s="23" t="s">
        <v>462</v>
      </c>
      <c r="B194" s="40" t="s">
        <v>463</v>
      </c>
      <c r="C194" s="23">
        <v>0</v>
      </c>
      <c r="E194" s="50"/>
      <c r="F194" s="48" t="str">
        <f t="shared" si="29"/>
        <v/>
      </c>
      <c r="G194" s="50"/>
      <c r="H194" s="21"/>
      <c r="L194" s="21"/>
      <c r="M194" s="21"/>
    </row>
    <row r="195" spans="1:13" ht="15">
      <c r="A195" s="23" t="s">
        <v>464</v>
      </c>
      <c r="B195" s="40" t="s">
        <v>465</v>
      </c>
      <c r="C195" s="23">
        <v>0</v>
      </c>
      <c r="E195" s="50"/>
      <c r="F195" s="48" t="str">
        <f t="shared" si="29"/>
        <v/>
      </c>
      <c r="G195" s="50"/>
      <c r="H195" s="21"/>
      <c r="L195" s="21"/>
      <c r="M195" s="21"/>
    </row>
    <row r="196" spans="1:13" ht="15">
      <c r="A196" s="23" t="s">
        <v>466</v>
      </c>
      <c r="B196" s="40" t="s">
        <v>467</v>
      </c>
      <c r="C196" s="23">
        <v>0</v>
      </c>
      <c r="E196" s="50"/>
      <c r="F196" s="48" t="str">
        <f t="shared" si="29"/>
        <v/>
      </c>
      <c r="G196" s="50"/>
      <c r="H196" s="21"/>
      <c r="L196" s="21"/>
      <c r="M196" s="21"/>
    </row>
    <row r="197" spans="1:13" ht="15">
      <c r="A197" s="23" t="s">
        <v>468</v>
      </c>
      <c r="B197" s="40" t="s">
        <v>469</v>
      </c>
      <c r="C197" s="23">
        <v>0</v>
      </c>
      <c r="E197" s="50"/>
      <c r="F197" s="48" t="str">
        <f t="shared" si="29"/>
        <v/>
      </c>
      <c r="G197" s="50"/>
      <c r="H197" s="21"/>
      <c r="L197" s="21"/>
      <c r="M197" s="21"/>
    </row>
    <row r="198" spans="1:13" ht="15">
      <c r="A198" s="23" t="s">
        <v>470</v>
      </c>
      <c r="B198" s="40" t="s">
        <v>471</v>
      </c>
      <c r="C198" s="23">
        <v>0</v>
      </c>
      <c r="E198" s="50"/>
      <c r="F198" s="48" t="str">
        <f t="shared" si="29"/>
        <v/>
      </c>
      <c r="G198" s="50"/>
      <c r="H198" s="21"/>
      <c r="L198" s="21"/>
      <c r="M198" s="21"/>
    </row>
    <row r="199" spans="1:13" ht="15">
      <c r="A199" s="23" t="s">
        <v>472</v>
      </c>
      <c r="B199" s="40" t="s">
        <v>473</v>
      </c>
      <c r="C199" s="23">
        <v>0</v>
      </c>
      <c r="E199" s="50"/>
      <c r="F199" s="48" t="str">
        <f t="shared" si="29"/>
        <v/>
      </c>
      <c r="G199" s="50"/>
      <c r="H199" s="21"/>
      <c r="L199" s="21"/>
      <c r="M199" s="21"/>
    </row>
    <row r="200" spans="1:13" ht="15">
      <c r="A200" s="23" t="s">
        <v>474</v>
      </c>
      <c r="B200" s="40" t="s">
        <v>475</v>
      </c>
      <c r="C200" s="23">
        <v>0</v>
      </c>
      <c r="E200" s="50"/>
      <c r="F200" s="48" t="str">
        <f t="shared" si="29"/>
        <v/>
      </c>
      <c r="G200" s="50"/>
      <c r="H200" s="21"/>
      <c r="L200" s="21"/>
      <c r="M200" s="21"/>
    </row>
    <row r="201" spans="1:13" ht="15">
      <c r="A201" s="23" t="s">
        <v>476</v>
      </c>
      <c r="B201" s="40" t="s">
        <v>477</v>
      </c>
      <c r="C201" s="23">
        <v>0</v>
      </c>
      <c r="E201" s="50"/>
      <c r="F201" s="48" t="str">
        <f t="shared" si="29"/>
        <v/>
      </c>
      <c r="G201" s="50"/>
      <c r="H201" s="21"/>
      <c r="L201" s="21"/>
      <c r="M201" s="21"/>
    </row>
    <row r="202" spans="1:13" ht="15">
      <c r="A202" s="23" t="s">
        <v>478</v>
      </c>
      <c r="B202" s="40" t="s">
        <v>479</v>
      </c>
      <c r="C202" s="23">
        <v>0</v>
      </c>
      <c r="E202" s="50"/>
      <c r="F202" s="48" t="str">
        <f t="shared" si="29"/>
        <v/>
      </c>
      <c r="G202" s="50"/>
      <c r="H202" s="21"/>
      <c r="L202" s="21"/>
      <c r="M202" s="21"/>
    </row>
    <row r="203" spans="1:13" ht="15">
      <c r="A203" s="23" t="s">
        <v>480</v>
      </c>
      <c r="B203" s="40" t="s">
        <v>481</v>
      </c>
      <c r="C203" s="23">
        <v>0</v>
      </c>
      <c r="E203" s="50"/>
      <c r="F203" s="48" t="str">
        <f t="shared" si="29"/>
        <v/>
      </c>
      <c r="G203" s="50"/>
      <c r="H203" s="21"/>
      <c r="L203" s="21"/>
      <c r="M203" s="21"/>
    </row>
    <row r="204" spans="1:13" ht="15">
      <c r="A204" s="23" t="s">
        <v>482</v>
      </c>
      <c r="B204" s="40" t="s">
        <v>483</v>
      </c>
      <c r="C204" s="23">
        <v>0</v>
      </c>
      <c r="E204" s="50"/>
      <c r="F204" s="48" t="str">
        <f t="shared" si="29"/>
        <v/>
      </c>
      <c r="G204" s="50"/>
      <c r="H204" s="21"/>
      <c r="L204" s="21"/>
      <c r="M204" s="21"/>
    </row>
    <row r="205" spans="1:13" ht="15">
      <c r="A205" s="23" t="s">
        <v>484</v>
      </c>
      <c r="B205" s="40" t="s">
        <v>485</v>
      </c>
      <c r="C205" s="23">
        <v>0</v>
      </c>
      <c r="E205" s="50"/>
      <c r="F205" s="48" t="str">
        <f t="shared" si="29"/>
        <v/>
      </c>
      <c r="G205" s="50"/>
      <c r="H205" s="21"/>
      <c r="L205" s="21"/>
      <c r="M205" s="21"/>
    </row>
    <row r="206" spans="1:13" ht="15">
      <c r="A206" s="23" t="s">
        <v>486</v>
      </c>
      <c r="B206" s="40" t="s">
        <v>266</v>
      </c>
      <c r="C206" s="23">
        <v>0</v>
      </c>
      <c r="E206" s="50"/>
      <c r="F206" s="48" t="str">
        <f t="shared" si="29"/>
        <v/>
      </c>
      <c r="G206" s="50"/>
      <c r="H206" s="21"/>
      <c r="L206" s="21"/>
      <c r="M206" s="21"/>
    </row>
    <row r="207" spans="1:13" ht="15">
      <c r="A207" s="23" t="s">
        <v>487</v>
      </c>
      <c r="B207" s="49" t="s">
        <v>488</v>
      </c>
      <c r="C207" s="23">
        <v>0</v>
      </c>
      <c r="E207" s="50"/>
      <c r="F207" s="48"/>
      <c r="G207" s="50"/>
      <c r="H207" s="21"/>
      <c r="L207" s="21"/>
      <c r="M207" s="21"/>
    </row>
    <row r="208" spans="1:13" ht="15">
      <c r="A208" s="23" t="s">
        <v>489</v>
      </c>
      <c r="B208" s="56" t="s">
        <v>268</v>
      </c>
      <c r="C208" s="40">
        <f>SUM(C193:C206)</f>
        <v>0</v>
      </c>
      <c r="D208" s="40"/>
      <c r="E208" s="50"/>
      <c r="F208" s="50">
        <f>SUM(F193:F206)</f>
        <v>0</v>
      </c>
      <c r="G208" s="50"/>
      <c r="H208" s="21"/>
      <c r="L208" s="21"/>
      <c r="M208" s="21"/>
    </row>
    <row r="209" spans="1:13" ht="15" outlineLevel="1">
      <c r="A209" s="23" t="s">
        <v>490</v>
      </c>
      <c r="B209" s="51" t="s">
        <v>270</v>
      </c>
      <c r="E209" s="50"/>
      <c r="F209" s="48" t="str">
        <f>IF($C$208=0,"",IF(C209="[for completion]","",C209/$C$208))</f>
        <v/>
      </c>
      <c r="G209" s="50"/>
      <c r="H209" s="21"/>
      <c r="L209" s="21"/>
      <c r="M209" s="21"/>
    </row>
    <row r="210" spans="1:13" ht="15" outlineLevel="1">
      <c r="A210" s="23" t="s">
        <v>491</v>
      </c>
      <c r="B210" s="51" t="s">
        <v>270</v>
      </c>
      <c r="E210" s="50"/>
      <c r="F210" s="48" t="str">
        <f aca="true" t="shared" si="30" ref="F210:F215">IF($C$208=0,"",IF(C210="[for completion]","",C210/$C$208))</f>
        <v/>
      </c>
      <c r="G210" s="50"/>
      <c r="H210" s="21"/>
      <c r="L210" s="21"/>
      <c r="M210" s="21"/>
    </row>
    <row r="211" spans="1:13" ht="15" outlineLevel="1">
      <c r="A211" s="23" t="s">
        <v>492</v>
      </c>
      <c r="B211" s="51" t="s">
        <v>270</v>
      </c>
      <c r="E211" s="50"/>
      <c r="F211" s="48" t="str">
        <f t="shared" si="30"/>
        <v/>
      </c>
      <c r="G211" s="50"/>
      <c r="H211" s="21"/>
      <c r="L211" s="21"/>
      <c r="M211" s="21"/>
    </row>
    <row r="212" spans="1:13" ht="15" outlineLevel="1">
      <c r="A212" s="23" t="s">
        <v>493</v>
      </c>
      <c r="B212" s="51" t="s">
        <v>270</v>
      </c>
      <c r="E212" s="50"/>
      <c r="F212" s="48" t="str">
        <f t="shared" si="30"/>
        <v/>
      </c>
      <c r="G212" s="50"/>
      <c r="H212" s="21"/>
      <c r="L212" s="21"/>
      <c r="M212" s="21"/>
    </row>
    <row r="213" spans="1:13" ht="15" outlineLevel="1">
      <c r="A213" s="23" t="s">
        <v>494</v>
      </c>
      <c r="B213" s="51" t="s">
        <v>270</v>
      </c>
      <c r="E213" s="50"/>
      <c r="F213" s="48" t="str">
        <f t="shared" si="30"/>
        <v/>
      </c>
      <c r="G213" s="50"/>
      <c r="H213" s="21"/>
      <c r="L213" s="21"/>
      <c r="M213" s="21"/>
    </row>
    <row r="214" spans="1:13" ht="15" outlineLevel="1">
      <c r="A214" s="23" t="s">
        <v>495</v>
      </c>
      <c r="B214" s="51" t="s">
        <v>270</v>
      </c>
      <c r="E214" s="50"/>
      <c r="F214" s="48" t="str">
        <f t="shared" si="30"/>
        <v/>
      </c>
      <c r="G214" s="50"/>
      <c r="H214" s="21"/>
      <c r="L214" s="21"/>
      <c r="M214" s="21"/>
    </row>
    <row r="215" spans="1:13" ht="15" outlineLevel="1">
      <c r="A215" s="23" t="s">
        <v>496</v>
      </c>
      <c r="B215" s="51" t="s">
        <v>270</v>
      </c>
      <c r="E215" s="50"/>
      <c r="F215" s="48" t="str">
        <f t="shared" si="30"/>
        <v/>
      </c>
      <c r="G215" s="50"/>
      <c r="H215" s="21"/>
      <c r="L215" s="21"/>
      <c r="M215" s="21"/>
    </row>
    <row r="216" spans="1:13" ht="15" customHeight="1">
      <c r="A216" s="42"/>
      <c r="B216" s="43" t="s">
        <v>497</v>
      </c>
      <c r="C216" s="42" t="s">
        <v>227</v>
      </c>
      <c r="D216" s="42"/>
      <c r="E216" s="44"/>
      <c r="F216" s="45" t="s">
        <v>256</v>
      </c>
      <c r="G216" s="45" t="s">
        <v>498</v>
      </c>
      <c r="H216" s="21"/>
      <c r="L216" s="21"/>
      <c r="M216" s="21"/>
    </row>
    <row r="217" spans="1:13" ht="15">
      <c r="A217" s="23" t="s">
        <v>499</v>
      </c>
      <c r="B217" s="128" t="s">
        <v>500</v>
      </c>
      <c r="C217" s="23">
        <v>0</v>
      </c>
      <c r="E217" s="60"/>
      <c r="F217" s="48">
        <f>IF($C$38=0,"",IF(C217="[for completion]","",IF(C217="","",C217/$C$38)))</f>
        <v>0</v>
      </c>
      <c r="G217" s="48">
        <f>IF($C$39=0,"",IF(C217="[for completion]","",IF(C217="","",C217/$C$39)))</f>
        <v>0</v>
      </c>
      <c r="H217" s="21"/>
      <c r="L217" s="21"/>
      <c r="M217" s="21"/>
    </row>
    <row r="218" spans="1:13" ht="15">
      <c r="A218" s="23" t="s">
        <v>501</v>
      </c>
      <c r="B218" s="128" t="s">
        <v>502</v>
      </c>
      <c r="C218" s="23">
        <v>0</v>
      </c>
      <c r="E218" s="60"/>
      <c r="F218" s="48">
        <f aca="true" t="shared" si="31" ref="F218:F219">IF($C$38=0,"",IF(C218="[for completion]","",IF(C218="","",C218/$C$38)))</f>
        <v>0</v>
      </c>
      <c r="G218" s="48">
        <f aca="true" t="shared" si="32" ref="G218:G219">IF($C$39=0,"",IF(C218="[for completion]","",IF(C218="","",C218/$C$39)))</f>
        <v>0</v>
      </c>
      <c r="H218" s="21"/>
      <c r="L218" s="21"/>
      <c r="M218" s="21"/>
    </row>
    <row r="219" spans="1:13" ht="15">
      <c r="A219" s="23" t="s">
        <v>503</v>
      </c>
      <c r="B219" s="128" t="s">
        <v>266</v>
      </c>
      <c r="C219" s="146">
        <v>52.24277383</v>
      </c>
      <c r="E219" s="60"/>
      <c r="F219" s="48">
        <f t="shared" si="31"/>
        <v>0.014463154761395163</v>
      </c>
      <c r="G219" s="48">
        <f t="shared" si="32"/>
        <v>0.021010144107371516</v>
      </c>
      <c r="H219" s="21"/>
      <c r="L219" s="21"/>
      <c r="M219" s="21"/>
    </row>
    <row r="220" spans="1:13" ht="15">
      <c r="A220" s="23" t="s">
        <v>504</v>
      </c>
      <c r="B220" s="56" t="s">
        <v>268</v>
      </c>
      <c r="C220" s="146">
        <f>SUM(C217:C219)</f>
        <v>52.24277383</v>
      </c>
      <c r="E220" s="60"/>
      <c r="F220" s="59">
        <f>SUM(F217:F219)</f>
        <v>0.014463154761395163</v>
      </c>
      <c r="G220" s="59">
        <f>SUM(G217:G219)</f>
        <v>0.021010144107371516</v>
      </c>
      <c r="H220" s="21"/>
      <c r="L220" s="21"/>
      <c r="M220" s="21"/>
    </row>
    <row r="221" spans="1:13" ht="15" outlineLevel="1">
      <c r="A221" s="23" t="s">
        <v>505</v>
      </c>
      <c r="B221" s="51" t="s">
        <v>270</v>
      </c>
      <c r="E221" s="60"/>
      <c r="F221" s="48" t="str">
        <f aca="true" t="shared" si="33" ref="F221:F227">IF($C$38=0,"",IF(C221="[for completion]","",IF(C221="","",C221/$C$38)))</f>
        <v/>
      </c>
      <c r="G221" s="48" t="str">
        <f aca="true" t="shared" si="34" ref="G221:G227">IF($C$39=0,"",IF(C221="[for completion]","",IF(C221="","",C221/$C$39)))</f>
        <v/>
      </c>
      <c r="H221" s="21"/>
      <c r="L221" s="21"/>
      <c r="M221" s="21"/>
    </row>
    <row r="222" spans="1:13" ht="15" outlineLevel="1">
      <c r="A222" s="23" t="s">
        <v>506</v>
      </c>
      <c r="B222" s="51" t="s">
        <v>270</v>
      </c>
      <c r="E222" s="60"/>
      <c r="F222" s="48" t="str">
        <f t="shared" si="33"/>
        <v/>
      </c>
      <c r="G222" s="48" t="str">
        <f t="shared" si="34"/>
        <v/>
      </c>
      <c r="H222" s="21"/>
      <c r="L222" s="21"/>
      <c r="M222" s="21"/>
    </row>
    <row r="223" spans="1:13" ht="15" outlineLevel="1">
      <c r="A223" s="23" t="s">
        <v>507</v>
      </c>
      <c r="B223" s="51" t="s">
        <v>270</v>
      </c>
      <c r="E223" s="60"/>
      <c r="F223" s="48" t="str">
        <f t="shared" si="33"/>
        <v/>
      </c>
      <c r="G223" s="48" t="str">
        <f t="shared" si="34"/>
        <v/>
      </c>
      <c r="H223" s="21"/>
      <c r="L223" s="21"/>
      <c r="M223" s="21"/>
    </row>
    <row r="224" spans="1:13" ht="15" outlineLevel="1">
      <c r="A224" s="23" t="s">
        <v>508</v>
      </c>
      <c r="B224" s="51" t="s">
        <v>270</v>
      </c>
      <c r="E224" s="60"/>
      <c r="F224" s="48" t="str">
        <f t="shared" si="33"/>
        <v/>
      </c>
      <c r="G224" s="48" t="str">
        <f t="shared" si="34"/>
        <v/>
      </c>
      <c r="H224" s="21"/>
      <c r="L224" s="21"/>
      <c r="M224" s="21"/>
    </row>
    <row r="225" spans="1:13" ht="15" outlineLevel="1">
      <c r="A225" s="23" t="s">
        <v>509</v>
      </c>
      <c r="B225" s="51" t="s">
        <v>270</v>
      </c>
      <c r="E225" s="60"/>
      <c r="F225" s="48" t="str">
        <f t="shared" si="33"/>
        <v/>
      </c>
      <c r="G225" s="48" t="str">
        <f t="shared" si="34"/>
        <v/>
      </c>
      <c r="H225" s="21"/>
      <c r="L225" s="21"/>
      <c r="M225" s="21"/>
    </row>
    <row r="226" spans="1:13" ht="15" outlineLevel="1">
      <c r="A226" s="23" t="s">
        <v>510</v>
      </c>
      <c r="B226" s="51" t="s">
        <v>270</v>
      </c>
      <c r="E226" s="40"/>
      <c r="F226" s="48" t="str">
        <f t="shared" si="33"/>
        <v/>
      </c>
      <c r="G226" s="48" t="str">
        <f t="shared" si="34"/>
        <v/>
      </c>
      <c r="H226" s="21"/>
      <c r="L226" s="21"/>
      <c r="M226" s="21"/>
    </row>
    <row r="227" spans="1:13" ht="15" outlineLevel="1">
      <c r="A227" s="23" t="s">
        <v>511</v>
      </c>
      <c r="B227" s="51" t="s">
        <v>270</v>
      </c>
      <c r="E227" s="60"/>
      <c r="F227" s="48" t="str">
        <f t="shared" si="33"/>
        <v/>
      </c>
      <c r="G227" s="48" t="str">
        <f t="shared" si="34"/>
        <v/>
      </c>
      <c r="H227" s="21"/>
      <c r="L227" s="21"/>
      <c r="M227" s="21"/>
    </row>
    <row r="228" spans="1:13" ht="15" customHeight="1">
      <c r="A228" s="42"/>
      <c r="B228" s="43" t="s">
        <v>512</v>
      </c>
      <c r="C228" s="42"/>
      <c r="D228" s="42"/>
      <c r="E228" s="44"/>
      <c r="F228" s="45"/>
      <c r="G228" s="45"/>
      <c r="H228" s="21"/>
      <c r="L228" s="21"/>
      <c r="M228" s="21"/>
    </row>
    <row r="229" spans="1:13" ht="15">
      <c r="A229" s="23" t="s">
        <v>513</v>
      </c>
      <c r="B229" s="40" t="s">
        <v>514</v>
      </c>
      <c r="C229" s="143" t="s">
        <v>219</v>
      </c>
      <c r="H229" s="21"/>
      <c r="L229" s="21"/>
      <c r="M229" s="21"/>
    </row>
    <row r="230" spans="1:13" ht="15" customHeight="1">
      <c r="A230" s="42"/>
      <c r="B230" s="43" t="s">
        <v>515</v>
      </c>
      <c r="C230" s="42"/>
      <c r="D230" s="42"/>
      <c r="E230" s="44"/>
      <c r="F230" s="45"/>
      <c r="G230" s="45"/>
      <c r="H230" s="21"/>
      <c r="L230" s="21"/>
      <c r="M230" s="21"/>
    </row>
    <row r="231" spans="1:13" ht="15">
      <c r="A231" s="23" t="s">
        <v>516</v>
      </c>
      <c r="B231" s="23" t="s">
        <v>517</v>
      </c>
      <c r="C231" s="146">
        <v>6021.165136882074</v>
      </c>
      <c r="E231" s="40"/>
      <c r="H231" s="21"/>
      <c r="L231" s="21"/>
      <c r="M231" s="21"/>
    </row>
    <row r="232" spans="1:13" ht="15">
      <c r="A232" s="23" t="s">
        <v>518</v>
      </c>
      <c r="B232" s="63" t="s">
        <v>519</v>
      </c>
      <c r="C232" s="23" t="s">
        <v>520</v>
      </c>
      <c r="E232" s="40"/>
      <c r="H232" s="21"/>
      <c r="L232" s="21"/>
      <c r="M232" s="21"/>
    </row>
    <row r="233" spans="1:13" ht="15">
      <c r="A233" s="23" t="s">
        <v>521</v>
      </c>
      <c r="B233" s="63" t="s">
        <v>522</v>
      </c>
      <c r="C233" s="23" t="s">
        <v>523</v>
      </c>
      <c r="E233" s="40"/>
      <c r="H233" s="21"/>
      <c r="L233" s="21"/>
      <c r="M233" s="21"/>
    </row>
    <row r="234" spans="1:13" ht="15" outlineLevel="1">
      <c r="A234" s="23" t="s">
        <v>524</v>
      </c>
      <c r="B234" s="38" t="s">
        <v>525</v>
      </c>
      <c r="C234" s="40"/>
      <c r="D234" s="40"/>
      <c r="E234" s="40"/>
      <c r="H234" s="21"/>
      <c r="L234" s="21"/>
      <c r="M234" s="21"/>
    </row>
    <row r="235" spans="1:13" ht="15" outlineLevel="1">
      <c r="A235" s="23" t="s">
        <v>526</v>
      </c>
      <c r="B235" s="38" t="s">
        <v>527</v>
      </c>
      <c r="C235" s="40"/>
      <c r="D235" s="40"/>
      <c r="E235" s="40"/>
      <c r="H235" s="21"/>
      <c r="L235" s="21"/>
      <c r="M235" s="21"/>
    </row>
    <row r="236" spans="1:13" ht="15" outlineLevel="1">
      <c r="A236" s="23" t="s">
        <v>528</v>
      </c>
      <c r="B236" s="38" t="s">
        <v>529</v>
      </c>
      <c r="C236" s="40"/>
      <c r="D236" s="40"/>
      <c r="E236" s="40"/>
      <c r="H236" s="21"/>
      <c r="L236" s="21"/>
      <c r="M236" s="21"/>
    </row>
    <row r="237" spans="1:13" ht="15" outlineLevel="1">
      <c r="A237" s="23" t="s">
        <v>530</v>
      </c>
      <c r="C237" s="40"/>
      <c r="D237" s="40"/>
      <c r="E237" s="40"/>
      <c r="H237" s="21"/>
      <c r="L237" s="21"/>
      <c r="M237" s="21"/>
    </row>
    <row r="238" spans="1:13" ht="15" outlineLevel="1">
      <c r="A238" s="23" t="s">
        <v>531</v>
      </c>
      <c r="C238" s="40"/>
      <c r="D238" s="40"/>
      <c r="E238" s="40"/>
      <c r="H238" s="21"/>
      <c r="L238" s="21"/>
      <c r="M238" s="21"/>
    </row>
    <row r="239" spans="1:14" ht="15" outlineLevel="1">
      <c r="A239" s="23" t="s">
        <v>532</v>
      </c>
      <c r="D239"/>
      <c r="E239"/>
      <c r="F239"/>
      <c r="G239"/>
      <c r="H239" s="21"/>
      <c r="K239" s="64"/>
      <c r="L239" s="64"/>
      <c r="M239" s="64"/>
      <c r="N239" s="64"/>
    </row>
    <row r="240" spans="1:14" ht="15" outlineLevel="1">
      <c r="A240" s="23" t="s">
        <v>533</v>
      </c>
      <c r="D240"/>
      <c r="E240"/>
      <c r="F240"/>
      <c r="G240"/>
      <c r="H240" s="21"/>
      <c r="K240" s="64"/>
      <c r="L240" s="64"/>
      <c r="M240" s="64"/>
      <c r="N240" s="64"/>
    </row>
    <row r="241" spans="1:14" ht="15" outlineLevel="1">
      <c r="A241" s="23" t="s">
        <v>534</v>
      </c>
      <c r="D241"/>
      <c r="E241"/>
      <c r="F241"/>
      <c r="G241"/>
      <c r="H241" s="21"/>
      <c r="K241" s="64"/>
      <c r="L241" s="64"/>
      <c r="M241" s="64"/>
      <c r="N241" s="64"/>
    </row>
    <row r="242" spans="1:14" ht="15" outlineLevel="1">
      <c r="A242" s="23" t="s">
        <v>535</v>
      </c>
      <c r="D242"/>
      <c r="E242"/>
      <c r="F242"/>
      <c r="G242"/>
      <c r="H242" s="21"/>
      <c r="K242" s="64"/>
      <c r="L242" s="64"/>
      <c r="M242" s="64"/>
      <c r="N242" s="64"/>
    </row>
    <row r="243" spans="1:14" ht="15" outlineLevel="1">
      <c r="A243" s="23" t="s">
        <v>536</v>
      </c>
      <c r="D243"/>
      <c r="E243"/>
      <c r="F243"/>
      <c r="G243"/>
      <c r="H243" s="21"/>
      <c r="K243" s="64"/>
      <c r="L243" s="64"/>
      <c r="M243" s="64"/>
      <c r="N243" s="64"/>
    </row>
    <row r="244" spans="1:14" ht="15" outlineLevel="1">
      <c r="A244" s="23" t="s">
        <v>537</v>
      </c>
      <c r="D244"/>
      <c r="E244"/>
      <c r="F244"/>
      <c r="G244"/>
      <c r="H244" s="21"/>
      <c r="K244" s="64"/>
      <c r="L244" s="64"/>
      <c r="M244" s="64"/>
      <c r="N244" s="64"/>
    </row>
    <row r="245" spans="1:14" ht="15" outlineLevel="1">
      <c r="A245" s="23" t="s">
        <v>538</v>
      </c>
      <c r="D245"/>
      <c r="E245"/>
      <c r="F245"/>
      <c r="G245"/>
      <c r="H245" s="21"/>
      <c r="K245" s="64"/>
      <c r="L245" s="64"/>
      <c r="M245" s="64"/>
      <c r="N245" s="64"/>
    </row>
    <row r="246" spans="1:14" ht="15" outlineLevel="1">
      <c r="A246" s="23" t="s">
        <v>539</v>
      </c>
      <c r="D246"/>
      <c r="E246"/>
      <c r="F246"/>
      <c r="G246"/>
      <c r="H246" s="21"/>
      <c r="K246" s="64"/>
      <c r="L246" s="64"/>
      <c r="M246" s="64"/>
      <c r="N246" s="64"/>
    </row>
    <row r="247" spans="1:14" ht="15" outlineLevel="1">
      <c r="A247" s="23" t="s">
        <v>540</v>
      </c>
      <c r="D247"/>
      <c r="E247"/>
      <c r="F247"/>
      <c r="G247"/>
      <c r="H247" s="21"/>
      <c r="K247" s="64"/>
      <c r="L247" s="64"/>
      <c r="M247" s="64"/>
      <c r="N247" s="64"/>
    </row>
    <row r="248" spans="1:14" ht="15" outlineLevel="1">
      <c r="A248" s="23" t="s">
        <v>541</v>
      </c>
      <c r="D248"/>
      <c r="E248"/>
      <c r="F248"/>
      <c r="G248"/>
      <c r="H248" s="21"/>
      <c r="K248" s="64"/>
      <c r="L248" s="64"/>
      <c r="M248" s="64"/>
      <c r="N248" s="64"/>
    </row>
    <row r="249" spans="1:14" ht="15" outlineLevel="1">
      <c r="A249" s="23" t="s">
        <v>542</v>
      </c>
      <c r="D249"/>
      <c r="E249"/>
      <c r="F249"/>
      <c r="G249"/>
      <c r="H249" s="21"/>
      <c r="K249" s="64"/>
      <c r="L249" s="64"/>
      <c r="M249" s="64"/>
      <c r="N249" s="64"/>
    </row>
    <row r="250" spans="1:14" ht="15" outlineLevel="1">
      <c r="A250" s="23" t="s">
        <v>543</v>
      </c>
      <c r="D250"/>
      <c r="E250"/>
      <c r="F250"/>
      <c r="G250"/>
      <c r="H250" s="21"/>
      <c r="K250" s="64"/>
      <c r="L250" s="64"/>
      <c r="M250" s="64"/>
      <c r="N250" s="64"/>
    </row>
    <row r="251" spans="1:14" ht="15" outlineLevel="1">
      <c r="A251" s="23" t="s">
        <v>544</v>
      </c>
      <c r="D251"/>
      <c r="E251"/>
      <c r="F251"/>
      <c r="G251"/>
      <c r="H251" s="21"/>
      <c r="K251" s="64"/>
      <c r="L251" s="64"/>
      <c r="M251" s="64"/>
      <c r="N251" s="64"/>
    </row>
    <row r="252" spans="1:14" ht="15" outlineLevel="1">
      <c r="A252" s="23" t="s">
        <v>545</v>
      </c>
      <c r="D252"/>
      <c r="E252"/>
      <c r="F252"/>
      <c r="G252"/>
      <c r="H252" s="21"/>
      <c r="K252" s="64"/>
      <c r="L252" s="64"/>
      <c r="M252" s="64"/>
      <c r="N252" s="64"/>
    </row>
    <row r="253" spans="1:14" ht="15" outlineLevel="1">
      <c r="A253" s="23" t="s">
        <v>546</v>
      </c>
      <c r="D253"/>
      <c r="E253"/>
      <c r="F253"/>
      <c r="G253"/>
      <c r="H253" s="21"/>
      <c r="K253" s="64"/>
      <c r="L253" s="64"/>
      <c r="M253" s="64"/>
      <c r="N253" s="64"/>
    </row>
    <row r="254" spans="1:14" ht="15" outlineLevel="1">
      <c r="A254" s="23" t="s">
        <v>547</v>
      </c>
      <c r="D254"/>
      <c r="E254"/>
      <c r="F254"/>
      <c r="G254"/>
      <c r="H254" s="21"/>
      <c r="K254" s="64"/>
      <c r="L254" s="64"/>
      <c r="M254" s="64"/>
      <c r="N254" s="64"/>
    </row>
    <row r="255" spans="1:14" ht="15" outlineLevel="1">
      <c r="A255" s="23" t="s">
        <v>548</v>
      </c>
      <c r="D255"/>
      <c r="E255"/>
      <c r="F255"/>
      <c r="G255"/>
      <c r="H255" s="21"/>
      <c r="K255" s="64"/>
      <c r="L255" s="64"/>
      <c r="M255" s="64"/>
      <c r="N255" s="64"/>
    </row>
    <row r="256" spans="1:14" ht="15" outlineLevel="1">
      <c r="A256" s="23" t="s">
        <v>549</v>
      </c>
      <c r="D256"/>
      <c r="E256"/>
      <c r="F256"/>
      <c r="G256"/>
      <c r="H256" s="21"/>
      <c r="K256" s="64"/>
      <c r="L256" s="64"/>
      <c r="M256" s="64"/>
      <c r="N256" s="64"/>
    </row>
    <row r="257" spans="1:14" ht="15" outlineLevel="1">
      <c r="A257" s="23" t="s">
        <v>550</v>
      </c>
      <c r="D257"/>
      <c r="E257"/>
      <c r="F257"/>
      <c r="G257"/>
      <c r="H257" s="21"/>
      <c r="K257" s="64"/>
      <c r="L257" s="64"/>
      <c r="M257" s="64"/>
      <c r="N257" s="64"/>
    </row>
    <row r="258" spans="1:14" ht="15" outlineLevel="1">
      <c r="A258" s="23" t="s">
        <v>551</v>
      </c>
      <c r="D258"/>
      <c r="E258"/>
      <c r="F258"/>
      <c r="G258"/>
      <c r="H258" s="21"/>
      <c r="K258" s="64"/>
      <c r="L258" s="64"/>
      <c r="M258" s="64"/>
      <c r="N258" s="64"/>
    </row>
    <row r="259" spans="1:14" ht="15" outlineLevel="1">
      <c r="A259" s="23" t="s">
        <v>552</v>
      </c>
      <c r="D259"/>
      <c r="E259"/>
      <c r="F259"/>
      <c r="G259"/>
      <c r="H259" s="21"/>
      <c r="K259" s="64"/>
      <c r="L259" s="64"/>
      <c r="M259" s="64"/>
      <c r="N259" s="64"/>
    </row>
    <row r="260" spans="1:14" ht="15" outlineLevel="1">
      <c r="A260" s="23" t="s">
        <v>553</v>
      </c>
      <c r="D260"/>
      <c r="E260"/>
      <c r="F260"/>
      <c r="G260"/>
      <c r="H260" s="21"/>
      <c r="K260" s="64"/>
      <c r="L260" s="64"/>
      <c r="M260" s="64"/>
      <c r="N260" s="64"/>
    </row>
    <row r="261" spans="1:14" ht="15" outlineLevel="1">
      <c r="A261" s="23" t="s">
        <v>554</v>
      </c>
      <c r="D261"/>
      <c r="E261"/>
      <c r="F261"/>
      <c r="G261"/>
      <c r="H261" s="21"/>
      <c r="K261" s="64"/>
      <c r="L261" s="64"/>
      <c r="M261" s="64"/>
      <c r="N261" s="64"/>
    </row>
    <row r="262" spans="1:14" ht="15" outlineLevel="1">
      <c r="A262" s="23" t="s">
        <v>555</v>
      </c>
      <c r="D262"/>
      <c r="E262"/>
      <c r="F262"/>
      <c r="G262"/>
      <c r="H262" s="21"/>
      <c r="K262" s="64"/>
      <c r="L262" s="64"/>
      <c r="M262" s="64"/>
      <c r="N262" s="64"/>
    </row>
    <row r="263" spans="1:14" ht="15" outlineLevel="1">
      <c r="A263" s="23" t="s">
        <v>556</v>
      </c>
      <c r="D263"/>
      <c r="E263"/>
      <c r="F263"/>
      <c r="G263"/>
      <c r="H263" s="21"/>
      <c r="K263" s="64"/>
      <c r="L263" s="64"/>
      <c r="M263" s="64"/>
      <c r="N263" s="64"/>
    </row>
    <row r="264" spans="1:14" ht="15" outlineLevel="1">
      <c r="A264" s="23" t="s">
        <v>557</v>
      </c>
      <c r="D264"/>
      <c r="E264"/>
      <c r="F264"/>
      <c r="G264"/>
      <c r="H264" s="21"/>
      <c r="K264" s="64"/>
      <c r="L264" s="64"/>
      <c r="M264" s="64"/>
      <c r="N264" s="64"/>
    </row>
    <row r="265" spans="1:14" ht="15" outlineLevel="1">
      <c r="A265" s="23" t="s">
        <v>558</v>
      </c>
      <c r="D265"/>
      <c r="E265"/>
      <c r="F265"/>
      <c r="G265"/>
      <c r="H265" s="21"/>
      <c r="K265" s="64"/>
      <c r="L265" s="64"/>
      <c r="M265" s="64"/>
      <c r="N265" s="64"/>
    </row>
    <row r="266" spans="1:14" ht="15" outlineLevel="1">
      <c r="A266" s="23" t="s">
        <v>559</v>
      </c>
      <c r="D266"/>
      <c r="E266"/>
      <c r="F266"/>
      <c r="G266"/>
      <c r="H266" s="21"/>
      <c r="K266" s="64"/>
      <c r="L266" s="64"/>
      <c r="M266" s="64"/>
      <c r="N266" s="64"/>
    </row>
    <row r="267" spans="1:14" ht="15" outlineLevel="1">
      <c r="A267" s="23" t="s">
        <v>560</v>
      </c>
      <c r="D267"/>
      <c r="E267"/>
      <c r="F267"/>
      <c r="G267"/>
      <c r="H267" s="21"/>
      <c r="K267" s="64"/>
      <c r="L267" s="64"/>
      <c r="M267" s="64"/>
      <c r="N267" s="64"/>
    </row>
    <row r="268" spans="1:14" ht="15" outlineLevel="1">
      <c r="A268" s="23" t="s">
        <v>561</v>
      </c>
      <c r="D268"/>
      <c r="E268"/>
      <c r="F268"/>
      <c r="G268"/>
      <c r="H268" s="21"/>
      <c r="K268" s="64"/>
      <c r="L268" s="64"/>
      <c r="M268" s="64"/>
      <c r="N268" s="64"/>
    </row>
    <row r="269" spans="1:14" ht="15" outlineLevel="1">
      <c r="A269" s="23" t="s">
        <v>562</v>
      </c>
      <c r="D269"/>
      <c r="E269"/>
      <c r="F269"/>
      <c r="G269"/>
      <c r="H269" s="21"/>
      <c r="K269" s="64"/>
      <c r="L269" s="64"/>
      <c r="M269" s="64"/>
      <c r="N269" s="64"/>
    </row>
    <row r="270" spans="1:14" ht="15" outlineLevel="1">
      <c r="A270" s="23" t="s">
        <v>563</v>
      </c>
      <c r="D270"/>
      <c r="E270"/>
      <c r="F270"/>
      <c r="G270"/>
      <c r="H270" s="21"/>
      <c r="K270" s="64"/>
      <c r="L270" s="64"/>
      <c r="M270" s="64"/>
      <c r="N270" s="64"/>
    </row>
    <row r="271" spans="1:14" ht="15" outlineLevel="1">
      <c r="A271" s="23" t="s">
        <v>564</v>
      </c>
      <c r="D271"/>
      <c r="E271"/>
      <c r="F271"/>
      <c r="G271"/>
      <c r="H271" s="21"/>
      <c r="K271" s="64"/>
      <c r="L271" s="64"/>
      <c r="M271" s="64"/>
      <c r="N271" s="64"/>
    </row>
    <row r="272" spans="1:14" ht="15" outlineLevel="1">
      <c r="A272" s="23" t="s">
        <v>565</v>
      </c>
      <c r="D272"/>
      <c r="E272"/>
      <c r="F272"/>
      <c r="G272"/>
      <c r="H272" s="21"/>
      <c r="K272" s="64"/>
      <c r="L272" s="64"/>
      <c r="M272" s="64"/>
      <c r="N272" s="64"/>
    </row>
    <row r="273" spans="1:14" ht="15" outlineLevel="1">
      <c r="A273" s="23" t="s">
        <v>566</v>
      </c>
      <c r="D273"/>
      <c r="E273"/>
      <c r="F273"/>
      <c r="G273"/>
      <c r="H273" s="21"/>
      <c r="K273" s="64"/>
      <c r="L273" s="64"/>
      <c r="M273" s="64"/>
      <c r="N273" s="64"/>
    </row>
    <row r="274" spans="1:14" ht="15" outlineLevel="1">
      <c r="A274" s="23" t="s">
        <v>567</v>
      </c>
      <c r="D274"/>
      <c r="E274"/>
      <c r="F274"/>
      <c r="G274"/>
      <c r="H274" s="21"/>
      <c r="K274" s="64"/>
      <c r="L274" s="64"/>
      <c r="M274" s="64"/>
      <c r="N274" s="64"/>
    </row>
    <row r="275" spans="1:14" ht="15" outlineLevel="1">
      <c r="A275" s="23" t="s">
        <v>568</v>
      </c>
      <c r="D275"/>
      <c r="E275"/>
      <c r="F275"/>
      <c r="G275"/>
      <c r="H275" s="21"/>
      <c r="K275" s="64"/>
      <c r="L275" s="64"/>
      <c r="M275" s="64"/>
      <c r="N275" s="64"/>
    </row>
    <row r="276" spans="1:14" ht="15" outlineLevel="1">
      <c r="A276" s="23" t="s">
        <v>569</v>
      </c>
      <c r="D276"/>
      <c r="E276"/>
      <c r="F276"/>
      <c r="G276"/>
      <c r="H276" s="21"/>
      <c r="K276" s="64"/>
      <c r="L276" s="64"/>
      <c r="M276" s="64"/>
      <c r="N276" s="64"/>
    </row>
    <row r="277" spans="1:14" ht="15" outlineLevel="1">
      <c r="A277" s="23" t="s">
        <v>570</v>
      </c>
      <c r="D277"/>
      <c r="E277"/>
      <c r="F277"/>
      <c r="G277"/>
      <c r="H277" s="21"/>
      <c r="K277" s="64"/>
      <c r="L277" s="64"/>
      <c r="M277" s="64"/>
      <c r="N277" s="64"/>
    </row>
    <row r="278" spans="1:14" ht="15" outlineLevel="1">
      <c r="A278" s="23" t="s">
        <v>571</v>
      </c>
      <c r="D278"/>
      <c r="E278"/>
      <c r="F278"/>
      <c r="G278"/>
      <c r="H278" s="21"/>
      <c r="K278" s="64"/>
      <c r="L278" s="64"/>
      <c r="M278" s="64"/>
      <c r="N278" s="64"/>
    </row>
    <row r="279" spans="1:14" ht="15" outlineLevel="1">
      <c r="A279" s="23" t="s">
        <v>572</v>
      </c>
      <c r="D279"/>
      <c r="E279"/>
      <c r="F279"/>
      <c r="G279"/>
      <c r="H279" s="21"/>
      <c r="K279" s="64"/>
      <c r="L279" s="64"/>
      <c r="M279" s="64"/>
      <c r="N279" s="64"/>
    </row>
    <row r="280" spans="1:14" ht="15" outlineLevel="1">
      <c r="A280" s="23" t="s">
        <v>573</v>
      </c>
      <c r="D280"/>
      <c r="E280"/>
      <c r="F280"/>
      <c r="G280"/>
      <c r="H280" s="21"/>
      <c r="K280" s="64"/>
      <c r="L280" s="64"/>
      <c r="M280" s="64"/>
      <c r="N280" s="64"/>
    </row>
    <row r="281" spans="1:14" ht="15" outlineLevel="1">
      <c r="A281" s="23" t="s">
        <v>574</v>
      </c>
      <c r="D281"/>
      <c r="E281"/>
      <c r="F281"/>
      <c r="G281"/>
      <c r="H281" s="21"/>
      <c r="K281" s="64"/>
      <c r="L281" s="64"/>
      <c r="M281" s="64"/>
      <c r="N281" s="64"/>
    </row>
    <row r="282" spans="1:14" ht="15" outlineLevel="1">
      <c r="A282" s="23" t="s">
        <v>575</v>
      </c>
      <c r="D282"/>
      <c r="E282"/>
      <c r="F282"/>
      <c r="G282"/>
      <c r="H282" s="21"/>
      <c r="K282" s="64"/>
      <c r="L282" s="64"/>
      <c r="M282" s="64"/>
      <c r="N282" s="64"/>
    </row>
    <row r="283" spans="1:14" ht="15" outlineLevel="1">
      <c r="A283" s="23" t="s">
        <v>576</v>
      </c>
      <c r="D283"/>
      <c r="E283"/>
      <c r="F283"/>
      <c r="G283"/>
      <c r="H283" s="21"/>
      <c r="K283" s="64"/>
      <c r="L283" s="64"/>
      <c r="M283" s="64"/>
      <c r="N283" s="64"/>
    </row>
    <row r="284" spans="1:14" ht="15" outlineLevel="1">
      <c r="A284" s="23" t="s">
        <v>577</v>
      </c>
      <c r="D284"/>
      <c r="E284"/>
      <c r="F284"/>
      <c r="G284"/>
      <c r="H284" s="21"/>
      <c r="K284" s="64"/>
      <c r="L284" s="64"/>
      <c r="M284" s="64"/>
      <c r="N284" s="64"/>
    </row>
    <row r="285" spans="1:13" ht="37.5">
      <c r="A285" s="34"/>
      <c r="B285" s="34" t="s">
        <v>578</v>
      </c>
      <c r="C285" s="34" t="s">
        <v>579</v>
      </c>
      <c r="D285" s="34" t="s">
        <v>579</v>
      </c>
      <c r="E285" s="34"/>
      <c r="F285" s="35"/>
      <c r="G285" s="36"/>
      <c r="H285" s="21"/>
      <c r="I285" s="27"/>
      <c r="J285" s="27"/>
      <c r="K285" s="27"/>
      <c r="L285" s="27"/>
      <c r="M285" s="29"/>
    </row>
    <row r="286" spans="1:13" ht="18.75">
      <c r="A286" s="65" t="s">
        <v>580</v>
      </c>
      <c r="B286" s="66"/>
      <c r="C286" s="66"/>
      <c r="D286" s="66"/>
      <c r="E286" s="66"/>
      <c r="F286" s="67"/>
      <c r="G286" s="66"/>
      <c r="H286" s="21"/>
      <c r="I286" s="27"/>
      <c r="J286" s="27"/>
      <c r="K286" s="27"/>
      <c r="L286" s="27"/>
      <c r="M286" s="29"/>
    </row>
    <row r="287" spans="1:13" ht="18.75">
      <c r="A287" s="65" t="s">
        <v>581</v>
      </c>
      <c r="B287" s="66"/>
      <c r="C287" s="66"/>
      <c r="D287" s="66"/>
      <c r="E287" s="66"/>
      <c r="F287" s="67"/>
      <c r="G287" s="66"/>
      <c r="H287" s="21"/>
      <c r="I287" s="27"/>
      <c r="J287" s="27"/>
      <c r="K287" s="27"/>
      <c r="L287" s="27"/>
      <c r="M287" s="29"/>
    </row>
    <row r="288" spans="1:14" ht="15">
      <c r="A288" s="23" t="s">
        <v>582</v>
      </c>
      <c r="B288" s="38" t="s">
        <v>583</v>
      </c>
      <c r="C288" s="68">
        <f>ROW(B38)</f>
        <v>38</v>
      </c>
      <c r="D288" s="59"/>
      <c r="E288" s="59"/>
      <c r="F288" s="59"/>
      <c r="G288" s="59"/>
      <c r="H288" s="21"/>
      <c r="I288" s="38"/>
      <c r="J288" s="68"/>
      <c r="L288" s="59"/>
      <c r="M288" s="59"/>
      <c r="N288" s="59"/>
    </row>
    <row r="289" spans="1:13" ht="15">
      <c r="A289" s="23" t="s">
        <v>584</v>
      </c>
      <c r="B289" s="38" t="s">
        <v>585</v>
      </c>
      <c r="C289" s="68">
        <f>ROW(B39)</f>
        <v>39</v>
      </c>
      <c r="E289" s="59"/>
      <c r="F289" s="59"/>
      <c r="H289" s="21"/>
      <c r="I289" s="38"/>
      <c r="J289" s="68"/>
      <c r="L289" s="59"/>
      <c r="M289" s="59"/>
    </row>
    <row r="290" spans="1:14" ht="15">
      <c r="A290" s="23" t="s">
        <v>586</v>
      </c>
      <c r="B290" s="38" t="s">
        <v>587</v>
      </c>
      <c r="C290" s="68" t="str">
        <f>ROW('B1. HTT Mortgage Assets'!B43)&amp;" for Mortgage Assets"</f>
        <v>43 for Mortgage Assets</v>
      </c>
      <c r="D290" s="68" t="e">
        <f>ROW(#REF!)&amp;" for Public Sector Assets"</f>
        <v>#REF!</v>
      </c>
      <c r="E290" s="69"/>
      <c r="F290" s="59"/>
      <c r="G290" s="69"/>
      <c r="H290" s="21"/>
      <c r="I290" s="38"/>
      <c r="J290" s="68"/>
      <c r="K290" s="68"/>
      <c r="L290" s="69"/>
      <c r="M290" s="59"/>
      <c r="N290" s="69"/>
    </row>
    <row r="291" spans="1:10" ht="15">
      <c r="A291" s="23" t="s">
        <v>588</v>
      </c>
      <c r="B291" s="38" t="s">
        <v>589</v>
      </c>
      <c r="C291" s="68">
        <f>ROW(B52)</f>
        <v>52</v>
      </c>
      <c r="H291" s="21"/>
      <c r="I291" s="38"/>
      <c r="J291" s="68"/>
    </row>
    <row r="292" spans="1:14" ht="15">
      <c r="A292" s="23" t="s">
        <v>590</v>
      </c>
      <c r="B292" s="38" t="s">
        <v>591</v>
      </c>
      <c r="C292" s="70" t="str">
        <f>ROW('B1. HTT Mortgage Assets'!B186)&amp;" for Residential Mortgage Assets"</f>
        <v>186 for Residential Mortgage Assets</v>
      </c>
      <c r="D292" s="68" t="str">
        <f>ROW('B1. HTT Mortgage Assets'!B287)&amp;" for Commercial Mortgage Assets"</f>
        <v>287 for Commercial Mortgage Assets</v>
      </c>
      <c r="E292" s="69"/>
      <c r="F292" s="68" t="e">
        <f>ROW(#REF!)&amp;" for Public Sector Assets"</f>
        <v>#REF!</v>
      </c>
      <c r="G292" s="69"/>
      <c r="H292" s="21"/>
      <c r="I292" s="38"/>
      <c r="J292" s="64"/>
      <c r="K292" s="68"/>
      <c r="L292" s="69"/>
      <c r="N292" s="69"/>
    </row>
    <row r="293" spans="1:13" ht="15">
      <c r="A293" s="23" t="s">
        <v>592</v>
      </c>
      <c r="B293" s="38" t="s">
        <v>593</v>
      </c>
      <c r="C293" s="68" t="str">
        <f>ROW('B1. HTT Mortgage Assets'!B149)&amp;" for Mortgage Assets"</f>
        <v>149 for Mortgage Assets</v>
      </c>
      <c r="D293" s="68" t="e">
        <f>ROW(#REF!)&amp;" for Public Sector Assets"</f>
        <v>#REF!</v>
      </c>
      <c r="H293" s="21"/>
      <c r="I293" s="38"/>
      <c r="M293" s="69"/>
    </row>
    <row r="294" spans="1:13" ht="15">
      <c r="A294" s="23" t="s">
        <v>594</v>
      </c>
      <c r="B294" s="38" t="s">
        <v>595</v>
      </c>
      <c r="C294" s="68">
        <f>ROW(B111)</f>
        <v>111</v>
      </c>
      <c r="F294" s="69"/>
      <c r="H294" s="21"/>
      <c r="I294" s="38"/>
      <c r="J294" s="68"/>
      <c r="M294" s="69"/>
    </row>
    <row r="295" spans="1:13" ht="15">
      <c r="A295" s="23" t="s">
        <v>596</v>
      </c>
      <c r="B295" s="38" t="s">
        <v>597</v>
      </c>
      <c r="C295" s="68">
        <f>ROW(B163)</f>
        <v>163</v>
      </c>
      <c r="E295" s="69"/>
      <c r="F295" s="69"/>
      <c r="H295" s="21"/>
      <c r="I295" s="38"/>
      <c r="J295" s="68"/>
      <c r="L295" s="69"/>
      <c r="M295" s="69"/>
    </row>
    <row r="296" spans="1:13" ht="15">
      <c r="A296" s="23" t="s">
        <v>598</v>
      </c>
      <c r="B296" s="38" t="s">
        <v>599</v>
      </c>
      <c r="C296" s="68">
        <f>ROW(B137)</f>
        <v>137</v>
      </c>
      <c r="E296" s="69"/>
      <c r="F296" s="69"/>
      <c r="H296" s="21"/>
      <c r="I296" s="38"/>
      <c r="J296" s="68"/>
      <c r="L296" s="69"/>
      <c r="M296" s="69"/>
    </row>
    <row r="297" spans="1:12" ht="30">
      <c r="A297" s="23" t="s">
        <v>600</v>
      </c>
      <c r="B297" s="23" t="s">
        <v>601</v>
      </c>
      <c r="C297" s="68" t="str">
        <f>ROW('C. HTT Harmonised Glossary'!B17)&amp;" for Harmonised Glossary"</f>
        <v>17 for Harmonised Glossary</v>
      </c>
      <c r="E297" s="69"/>
      <c r="H297" s="21"/>
      <c r="J297" s="68"/>
      <c r="L297" s="69"/>
    </row>
    <row r="298" spans="1:12" ht="15">
      <c r="A298" s="23" t="s">
        <v>602</v>
      </c>
      <c r="B298" s="38" t="s">
        <v>603</v>
      </c>
      <c r="C298" s="68">
        <f>ROW(B65)</f>
        <v>65</v>
      </c>
      <c r="E298" s="69"/>
      <c r="H298" s="21"/>
      <c r="I298" s="38"/>
      <c r="J298" s="68"/>
      <c r="L298" s="69"/>
    </row>
    <row r="299" spans="1:12" ht="15">
      <c r="A299" s="23" t="s">
        <v>604</v>
      </c>
      <c r="B299" s="38" t="s">
        <v>605</v>
      </c>
      <c r="C299" s="68">
        <f>ROW(B88)</f>
        <v>88</v>
      </c>
      <c r="E299" s="69"/>
      <c r="H299" s="21"/>
      <c r="I299" s="38"/>
      <c r="J299" s="68"/>
      <c r="L299" s="69"/>
    </row>
    <row r="300" spans="1:12" ht="15">
      <c r="A300" s="23" t="s">
        <v>606</v>
      </c>
      <c r="B300" s="38" t="s">
        <v>607</v>
      </c>
      <c r="C300" s="68" t="str">
        <f>ROW('B1. HTT Mortgage Assets'!B179)&amp;" for Mortgage Assets"</f>
        <v>179 for Mortgage Assets</v>
      </c>
      <c r="D300" s="68" t="e">
        <f>ROW(#REF!)&amp;" for Public Sector Assets"</f>
        <v>#REF!</v>
      </c>
      <c r="E300" s="69"/>
      <c r="H300" s="21"/>
      <c r="I300" s="38"/>
      <c r="J300" s="68"/>
      <c r="K300" s="68"/>
      <c r="L300" s="69"/>
    </row>
    <row r="301" spans="1:12" ht="15" outlineLevel="1">
      <c r="A301" s="23" t="s">
        <v>608</v>
      </c>
      <c r="B301" s="38"/>
      <c r="C301" s="68"/>
      <c r="D301" s="68"/>
      <c r="E301" s="69"/>
      <c r="H301" s="21"/>
      <c r="I301" s="38"/>
      <c r="J301" s="68"/>
      <c r="K301" s="68"/>
      <c r="L301" s="69"/>
    </row>
    <row r="302" spans="1:12" ht="15" outlineLevel="1">
      <c r="A302" s="23" t="s">
        <v>609</v>
      </c>
      <c r="B302" s="38"/>
      <c r="C302" s="68"/>
      <c r="D302" s="68"/>
      <c r="E302" s="69"/>
      <c r="H302" s="21"/>
      <c r="I302" s="38"/>
      <c r="J302" s="68"/>
      <c r="K302" s="68"/>
      <c r="L302" s="69"/>
    </row>
    <row r="303" spans="1:12" ht="15" outlineLevel="1">
      <c r="A303" s="23" t="s">
        <v>610</v>
      </c>
      <c r="B303" s="38"/>
      <c r="C303" s="68"/>
      <c r="D303" s="68"/>
      <c r="E303" s="69"/>
      <c r="H303" s="21"/>
      <c r="I303" s="38"/>
      <c r="J303" s="68"/>
      <c r="K303" s="68"/>
      <c r="L303" s="69"/>
    </row>
    <row r="304" spans="1:12" ht="15" outlineLevel="1">
      <c r="A304" s="23" t="s">
        <v>611</v>
      </c>
      <c r="B304" s="38"/>
      <c r="C304" s="68"/>
      <c r="D304" s="68"/>
      <c r="E304" s="69"/>
      <c r="H304" s="21"/>
      <c r="I304" s="38"/>
      <c r="J304" s="68"/>
      <c r="K304" s="68"/>
      <c r="L304" s="69"/>
    </row>
    <row r="305" spans="1:12" ht="15" outlineLevel="1">
      <c r="A305" s="23" t="s">
        <v>612</v>
      </c>
      <c r="B305" s="38"/>
      <c r="C305" s="68"/>
      <c r="D305" s="68"/>
      <c r="E305" s="69"/>
      <c r="H305" s="21"/>
      <c r="I305" s="38"/>
      <c r="J305" s="68"/>
      <c r="K305" s="68"/>
      <c r="L305" s="69"/>
    </row>
    <row r="306" spans="1:12" ht="15" outlineLevel="1">
      <c r="A306" s="23" t="s">
        <v>613</v>
      </c>
      <c r="B306" s="38"/>
      <c r="C306" s="68"/>
      <c r="D306" s="68"/>
      <c r="E306" s="69"/>
      <c r="H306" s="21"/>
      <c r="I306" s="38"/>
      <c r="J306" s="68"/>
      <c r="K306" s="68"/>
      <c r="L306" s="69"/>
    </row>
    <row r="307" spans="1:12" ht="15" outlineLevel="1">
      <c r="A307" s="23" t="s">
        <v>614</v>
      </c>
      <c r="B307" s="38"/>
      <c r="C307" s="68"/>
      <c r="D307" s="68"/>
      <c r="E307" s="69"/>
      <c r="H307" s="21"/>
      <c r="I307" s="38"/>
      <c r="J307" s="68"/>
      <c r="K307" s="68"/>
      <c r="L307" s="69"/>
    </row>
    <row r="308" spans="1:12" ht="15" outlineLevel="1">
      <c r="A308" s="23" t="s">
        <v>615</v>
      </c>
      <c r="B308" s="38"/>
      <c r="C308" s="68"/>
      <c r="D308" s="68"/>
      <c r="E308" s="69"/>
      <c r="H308" s="21"/>
      <c r="I308" s="38"/>
      <c r="J308" s="68"/>
      <c r="K308" s="68"/>
      <c r="L308" s="69"/>
    </row>
    <row r="309" spans="1:12" ht="15" outlineLevel="1">
      <c r="A309" s="23" t="s">
        <v>616</v>
      </c>
      <c r="B309" s="38"/>
      <c r="C309" s="68"/>
      <c r="D309" s="68"/>
      <c r="E309" s="69"/>
      <c r="H309" s="21"/>
      <c r="I309" s="38"/>
      <c r="J309" s="68"/>
      <c r="K309" s="68"/>
      <c r="L309" s="69"/>
    </row>
    <row r="310" spans="1:8" ht="15" outlineLevel="1">
      <c r="A310" s="23" t="s">
        <v>617</v>
      </c>
      <c r="H310" s="21"/>
    </row>
    <row r="311" spans="1:13" ht="37.5">
      <c r="A311" s="35"/>
      <c r="B311" s="34" t="s">
        <v>185</v>
      </c>
      <c r="C311" s="35"/>
      <c r="D311" s="35"/>
      <c r="E311" s="35"/>
      <c r="F311" s="35"/>
      <c r="G311" s="36"/>
      <c r="H311" s="21"/>
      <c r="I311" s="27"/>
      <c r="J311" s="29"/>
      <c r="K311" s="29"/>
      <c r="L311" s="29"/>
      <c r="M311" s="29"/>
    </row>
    <row r="312" spans="1:10" ht="15">
      <c r="A312" s="23" t="s">
        <v>618</v>
      </c>
      <c r="B312" s="46" t="s">
        <v>619</v>
      </c>
      <c r="C312" s="143">
        <f>ROW(B173)</f>
        <v>173</v>
      </c>
      <c r="H312" s="21"/>
      <c r="I312" s="46"/>
      <c r="J312" s="68"/>
    </row>
    <row r="313" spans="1:10" ht="15" outlineLevel="1">
      <c r="A313" s="23" t="s">
        <v>620</v>
      </c>
      <c r="B313" s="46"/>
      <c r="C313" s="68"/>
      <c r="H313" s="21"/>
      <c r="I313" s="46"/>
      <c r="J313" s="68"/>
    </row>
    <row r="314" spans="1:10" ht="15" outlineLevel="1">
      <c r="A314" s="23" t="s">
        <v>621</v>
      </c>
      <c r="B314" s="46"/>
      <c r="C314" s="68"/>
      <c r="H314" s="21"/>
      <c r="I314" s="46"/>
      <c r="J314" s="68"/>
    </row>
    <row r="315" spans="1:10" ht="15" outlineLevel="1">
      <c r="A315" s="23" t="s">
        <v>622</v>
      </c>
      <c r="B315" s="46"/>
      <c r="C315" s="68"/>
      <c r="H315" s="21"/>
      <c r="I315" s="46"/>
      <c r="J315" s="68"/>
    </row>
    <row r="316" spans="1:10" ht="15" outlineLevel="1">
      <c r="A316" s="23" t="s">
        <v>623</v>
      </c>
      <c r="B316" s="46"/>
      <c r="C316" s="68"/>
      <c r="H316" s="21"/>
      <c r="I316" s="46"/>
      <c r="J316" s="68"/>
    </row>
    <row r="317" spans="1:10" ht="15" outlineLevel="1">
      <c r="A317" s="23" t="s">
        <v>624</v>
      </c>
      <c r="B317" s="46"/>
      <c r="C317" s="68"/>
      <c r="H317" s="21"/>
      <c r="I317" s="46"/>
      <c r="J317" s="68"/>
    </row>
    <row r="318" spans="1:10" ht="15" outlineLevel="1">
      <c r="A318" s="23" t="s">
        <v>625</v>
      </c>
      <c r="B318" s="46"/>
      <c r="C318" s="68"/>
      <c r="H318" s="21"/>
      <c r="I318" s="46"/>
      <c r="J318" s="68"/>
    </row>
    <row r="319" spans="1:13" ht="18.75">
      <c r="A319" s="35"/>
      <c r="B319" s="34" t="s">
        <v>186</v>
      </c>
      <c r="C319" s="35"/>
      <c r="D319" s="35"/>
      <c r="E319" s="35"/>
      <c r="F319" s="35"/>
      <c r="G319" s="36"/>
      <c r="H319" s="21"/>
      <c r="I319" s="27"/>
      <c r="J319" s="29"/>
      <c r="K319" s="29"/>
      <c r="L319" s="29"/>
      <c r="M319" s="29"/>
    </row>
    <row r="320" spans="1:13" ht="15" customHeight="1" outlineLevel="1">
      <c r="A320" s="42"/>
      <c r="B320" s="43" t="s">
        <v>626</v>
      </c>
      <c r="C320" s="42"/>
      <c r="D320" s="42"/>
      <c r="E320" s="44"/>
      <c r="F320" s="45"/>
      <c r="G320" s="45"/>
      <c r="H320" s="21"/>
      <c r="L320" s="21"/>
      <c r="M320" s="21"/>
    </row>
    <row r="321" spans="1:8" ht="15" outlineLevel="1">
      <c r="A321" s="23" t="s">
        <v>627</v>
      </c>
      <c r="B321" s="38" t="s">
        <v>628</v>
      </c>
      <c r="C321" s="38"/>
      <c r="H321" s="21"/>
    </row>
    <row r="322" spans="1:8" ht="15" outlineLevel="1">
      <c r="A322" s="23" t="s">
        <v>629</v>
      </c>
      <c r="B322" s="38" t="s">
        <v>630</v>
      </c>
      <c r="C322" s="38"/>
      <c r="H322" s="21"/>
    </row>
    <row r="323" spans="1:8" ht="15" outlineLevel="1">
      <c r="A323" s="23" t="s">
        <v>631</v>
      </c>
      <c r="B323" s="38" t="s">
        <v>632</v>
      </c>
      <c r="C323" s="38"/>
      <c r="H323" s="21"/>
    </row>
    <row r="324" spans="1:8" ht="15" outlineLevel="1">
      <c r="A324" s="23" t="s">
        <v>633</v>
      </c>
      <c r="B324" s="38" t="s">
        <v>634</v>
      </c>
      <c r="H324" s="21"/>
    </row>
    <row r="325" spans="1:8" ht="15" outlineLevel="1">
      <c r="A325" s="23" t="s">
        <v>635</v>
      </c>
      <c r="B325" s="38" t="s">
        <v>636</v>
      </c>
      <c r="H325" s="21"/>
    </row>
    <row r="326" spans="1:8" ht="15" outlineLevel="1">
      <c r="A326" s="23" t="s">
        <v>637</v>
      </c>
      <c r="B326" s="38" t="s">
        <v>638</v>
      </c>
      <c r="H326" s="21"/>
    </row>
    <row r="327" spans="1:8" ht="15" outlineLevel="1">
      <c r="A327" s="23" t="s">
        <v>639</v>
      </c>
      <c r="B327" s="38" t="s">
        <v>640</v>
      </c>
      <c r="H327" s="21"/>
    </row>
    <row r="328" spans="1:8" ht="15" outlineLevel="1">
      <c r="A328" s="23" t="s">
        <v>641</v>
      </c>
      <c r="B328" s="38" t="s">
        <v>642</v>
      </c>
      <c r="H328" s="21"/>
    </row>
    <row r="329" spans="1:8" ht="15" outlineLevel="1">
      <c r="A329" s="23" t="s">
        <v>643</v>
      </c>
      <c r="B329" s="38" t="s">
        <v>644</v>
      </c>
      <c r="H329" s="21"/>
    </row>
    <row r="330" spans="1:8" ht="15" outlineLevel="1">
      <c r="A330" s="23" t="s">
        <v>645</v>
      </c>
      <c r="B330" s="51" t="s">
        <v>646</v>
      </c>
      <c r="H330" s="21"/>
    </row>
    <row r="331" spans="1:8" ht="15" outlineLevel="1">
      <c r="A331" s="23" t="s">
        <v>647</v>
      </c>
      <c r="B331" s="51" t="s">
        <v>646</v>
      </c>
      <c r="H331" s="21"/>
    </row>
    <row r="332" spans="1:8" ht="15" outlineLevel="1">
      <c r="A332" s="23" t="s">
        <v>648</v>
      </c>
      <c r="B332" s="51" t="s">
        <v>646</v>
      </c>
      <c r="H332" s="21"/>
    </row>
    <row r="333" spans="1:8" ht="15" outlineLevel="1">
      <c r="A333" s="23" t="s">
        <v>649</v>
      </c>
      <c r="B333" s="51" t="s">
        <v>646</v>
      </c>
      <c r="H333" s="21"/>
    </row>
    <row r="334" spans="1:8" ht="15" outlineLevel="1">
      <c r="A334" s="23" t="s">
        <v>650</v>
      </c>
      <c r="B334" s="51" t="s">
        <v>646</v>
      </c>
      <c r="H334" s="21"/>
    </row>
    <row r="335" spans="1:8" ht="15" outlineLevel="1">
      <c r="A335" s="23" t="s">
        <v>651</v>
      </c>
      <c r="B335" s="51" t="s">
        <v>646</v>
      </c>
      <c r="H335" s="21"/>
    </row>
    <row r="336" spans="1:8" ht="15" outlineLevel="1">
      <c r="A336" s="23" t="s">
        <v>652</v>
      </c>
      <c r="B336" s="51" t="s">
        <v>646</v>
      </c>
      <c r="H336" s="21"/>
    </row>
    <row r="337" spans="1:8" ht="15" outlineLevel="1">
      <c r="A337" s="23" t="s">
        <v>653</v>
      </c>
      <c r="B337" s="51" t="s">
        <v>646</v>
      </c>
      <c r="H337" s="21"/>
    </row>
    <row r="338" spans="1:8" ht="15" outlineLevel="1">
      <c r="A338" s="23" t="s">
        <v>654</v>
      </c>
      <c r="B338" s="51" t="s">
        <v>646</v>
      </c>
      <c r="H338" s="21"/>
    </row>
    <row r="339" spans="1:8" ht="15" outlineLevel="1">
      <c r="A339" s="23" t="s">
        <v>655</v>
      </c>
      <c r="B339" s="51" t="s">
        <v>646</v>
      </c>
      <c r="H339" s="21"/>
    </row>
    <row r="340" spans="1:8" ht="15" outlineLevel="1">
      <c r="A340" s="23" t="s">
        <v>656</v>
      </c>
      <c r="B340" s="51" t="s">
        <v>646</v>
      </c>
      <c r="H340" s="21"/>
    </row>
    <row r="341" spans="1:8" ht="15" outlineLevel="1">
      <c r="A341" s="23" t="s">
        <v>657</v>
      </c>
      <c r="B341" s="51" t="s">
        <v>646</v>
      </c>
      <c r="H341" s="21"/>
    </row>
    <row r="342" spans="1:8" ht="15" outlineLevel="1">
      <c r="A342" s="23" t="s">
        <v>658</v>
      </c>
      <c r="B342" s="51" t="s">
        <v>646</v>
      </c>
      <c r="H342" s="21"/>
    </row>
    <row r="343" spans="1:8" ht="15" outlineLevel="1">
      <c r="A343" s="23" t="s">
        <v>659</v>
      </c>
      <c r="B343" s="51" t="s">
        <v>646</v>
      </c>
      <c r="H343" s="21"/>
    </row>
    <row r="344" spans="1:8" ht="15" outlineLevel="1">
      <c r="A344" s="23" t="s">
        <v>660</v>
      </c>
      <c r="B344" s="51" t="s">
        <v>646</v>
      </c>
      <c r="H344" s="21"/>
    </row>
    <row r="345" spans="1:8" ht="15" outlineLevel="1">
      <c r="A345" s="23" t="s">
        <v>661</v>
      </c>
      <c r="B345" s="51" t="s">
        <v>646</v>
      </c>
      <c r="H345" s="21"/>
    </row>
    <row r="346" spans="1:8" ht="15" outlineLevel="1">
      <c r="A346" s="23" t="s">
        <v>662</v>
      </c>
      <c r="B346" s="51" t="s">
        <v>646</v>
      </c>
      <c r="H346" s="21"/>
    </row>
    <row r="347" spans="1:8" ht="15" outlineLevel="1">
      <c r="A347" s="23" t="s">
        <v>663</v>
      </c>
      <c r="B347" s="51" t="s">
        <v>646</v>
      </c>
      <c r="H347" s="21"/>
    </row>
    <row r="348" spans="1:8" ht="15" outlineLevel="1">
      <c r="A348" s="23" t="s">
        <v>664</v>
      </c>
      <c r="B348" s="51" t="s">
        <v>646</v>
      </c>
      <c r="H348" s="21"/>
    </row>
    <row r="349" spans="1:8" ht="15" outlineLevel="1">
      <c r="A349" s="23" t="s">
        <v>665</v>
      </c>
      <c r="B349" s="51" t="s">
        <v>646</v>
      </c>
      <c r="H349" s="21"/>
    </row>
    <row r="350" spans="1:8" ht="15" outlineLevel="1">
      <c r="A350" s="23" t="s">
        <v>666</v>
      </c>
      <c r="B350" s="51" t="s">
        <v>646</v>
      </c>
      <c r="H350" s="21"/>
    </row>
    <row r="351" spans="1:8" ht="15" outlineLevel="1">
      <c r="A351" s="23" t="s">
        <v>667</v>
      </c>
      <c r="B351" s="51" t="s">
        <v>646</v>
      </c>
      <c r="H351" s="21"/>
    </row>
    <row r="352" spans="1:8" ht="15" outlineLevel="1">
      <c r="A352" s="23" t="s">
        <v>668</v>
      </c>
      <c r="B352" s="51" t="s">
        <v>646</v>
      </c>
      <c r="H352" s="21"/>
    </row>
    <row r="353" spans="1:8" ht="15" outlineLevel="1">
      <c r="A353" s="23" t="s">
        <v>669</v>
      </c>
      <c r="B353" s="51" t="s">
        <v>646</v>
      </c>
      <c r="H353" s="21"/>
    </row>
    <row r="354" spans="1:8" ht="15" outlineLevel="1">
      <c r="A354" s="23" t="s">
        <v>670</v>
      </c>
      <c r="B354" s="51" t="s">
        <v>646</v>
      </c>
      <c r="H354" s="21"/>
    </row>
    <row r="355" spans="1:8" ht="15" outlineLevel="1">
      <c r="A355" s="23" t="s">
        <v>671</v>
      </c>
      <c r="B355" s="51" t="s">
        <v>646</v>
      </c>
      <c r="H355" s="21"/>
    </row>
    <row r="356" spans="1:8" ht="15" outlineLevel="1">
      <c r="A356" s="23" t="s">
        <v>672</v>
      </c>
      <c r="B356" s="51" t="s">
        <v>646</v>
      </c>
      <c r="H356" s="21"/>
    </row>
    <row r="357" spans="1:8" ht="15" outlineLevel="1">
      <c r="A357" s="23" t="s">
        <v>673</v>
      </c>
      <c r="B357" s="51" t="s">
        <v>646</v>
      </c>
      <c r="H357" s="21"/>
    </row>
    <row r="358" spans="1:8" ht="15" outlineLevel="1">
      <c r="A358" s="23" t="s">
        <v>674</v>
      </c>
      <c r="B358" s="51" t="s">
        <v>646</v>
      </c>
      <c r="H358" s="21"/>
    </row>
    <row r="359" spans="1:8" ht="15" outlineLevel="1">
      <c r="A359" s="23" t="s">
        <v>675</v>
      </c>
      <c r="B359" s="51" t="s">
        <v>646</v>
      </c>
      <c r="H359" s="21"/>
    </row>
    <row r="360" spans="1:8" ht="15" outlineLevel="1">
      <c r="A360" s="23" t="s">
        <v>676</v>
      </c>
      <c r="B360" s="51" t="s">
        <v>646</v>
      </c>
      <c r="H360" s="21"/>
    </row>
    <row r="361" spans="1:8" ht="15" outlineLevel="1">
      <c r="A361" s="23" t="s">
        <v>677</v>
      </c>
      <c r="B361" s="51" t="s">
        <v>646</v>
      </c>
      <c r="H361" s="21"/>
    </row>
    <row r="362" spans="1:8" ht="15" outlineLevel="1">
      <c r="A362" s="23" t="s">
        <v>678</v>
      </c>
      <c r="B362" s="51" t="s">
        <v>646</v>
      </c>
      <c r="H362" s="21"/>
    </row>
    <row r="363" spans="1:8" ht="15" outlineLevel="1">
      <c r="A363" s="23" t="s">
        <v>679</v>
      </c>
      <c r="B363" s="51" t="s">
        <v>646</v>
      </c>
      <c r="H363" s="21"/>
    </row>
    <row r="364" spans="1:8" ht="15" outlineLevel="1">
      <c r="A364" s="23" t="s">
        <v>680</v>
      </c>
      <c r="B364" s="51" t="s">
        <v>646</v>
      </c>
      <c r="H364" s="21"/>
    </row>
    <row r="365" spans="1:8" ht="15" outlineLevel="1">
      <c r="A365" s="23" t="s">
        <v>681</v>
      </c>
      <c r="B365" s="51" t="s">
        <v>646</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www.ybs.co.uk/your-society/treasury/wholesale_funding/terms.html"/>
    <hyperlink ref="C19" r:id="rId5" display="mailto:rjdriver@ybs.co.uk"/>
    <hyperlink ref="C23"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9"/>
  <headerFooter>
    <oddHeader>&amp;R&amp;G</oddHeader>
  </headerFooter>
  <ignoredErrors>
    <ignoredError sqref="F58 F7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5" zoomScaleNormal="85" workbookViewId="0" topLeftCell="A1">
      <selection activeCell="C12" sqref="C12"/>
    </sheetView>
  </sheetViews>
  <sheetFormatPr defaultColWidth="8.8515625" defaultRowHeight="15" outlineLevelRow="1"/>
  <cols>
    <col min="1" max="1" width="13.8515625" style="96" customWidth="1"/>
    <col min="2" max="2" width="60.8515625" style="96" customWidth="1"/>
    <col min="3" max="3" width="41.00390625" style="96" customWidth="1"/>
    <col min="4" max="4" width="40.8515625" style="96" customWidth="1"/>
    <col min="5" max="5" width="6.7109375" style="96" customWidth="1"/>
    <col min="6" max="6" width="41.57421875" style="96" customWidth="1"/>
    <col min="7" max="7" width="41.57421875" style="91" customWidth="1"/>
    <col min="8" max="16384" width="8.8515625" style="92" customWidth="1"/>
  </cols>
  <sheetData>
    <row r="1" spans="1:6" ht="31.5">
      <c r="A1" s="134" t="s">
        <v>682</v>
      </c>
      <c r="B1" s="134"/>
      <c r="C1" s="91"/>
      <c r="D1" s="91"/>
      <c r="E1" s="91"/>
      <c r="F1" s="141" t="s">
        <v>176</v>
      </c>
    </row>
    <row r="2" spans="1:6" ht="15.75" thickBot="1">
      <c r="A2" s="91"/>
      <c r="B2" s="91"/>
      <c r="C2" s="91"/>
      <c r="D2" s="91"/>
      <c r="E2" s="91"/>
      <c r="F2" s="91"/>
    </row>
    <row r="3" spans="1:7" ht="19.5" thickBot="1">
      <c r="A3" s="93"/>
      <c r="B3" s="94" t="s">
        <v>177</v>
      </c>
      <c r="C3" s="95" t="s">
        <v>178</v>
      </c>
      <c r="D3" s="93"/>
      <c r="E3" s="93"/>
      <c r="F3" s="91"/>
      <c r="G3" s="93"/>
    </row>
    <row r="4" ht="15.75" thickBot="1"/>
    <row r="5" spans="1:6" ht="18.75">
      <c r="A5" s="97"/>
      <c r="B5" s="98" t="s">
        <v>683</v>
      </c>
      <c r="C5" s="97"/>
      <c r="E5" s="99"/>
      <c r="F5" s="99"/>
    </row>
    <row r="6" ht="15">
      <c r="B6" s="100" t="s">
        <v>684</v>
      </c>
    </row>
    <row r="7" ht="15">
      <c r="B7" s="101" t="s">
        <v>685</v>
      </c>
    </row>
    <row r="8" ht="15.75" thickBot="1">
      <c r="B8" s="102" t="s">
        <v>686</v>
      </c>
    </row>
    <row r="9" ht="15">
      <c r="B9" s="103"/>
    </row>
    <row r="10" spans="1:7" ht="37.5">
      <c r="A10" s="104" t="s">
        <v>187</v>
      </c>
      <c r="B10" s="104" t="s">
        <v>684</v>
      </c>
      <c r="C10" s="105"/>
      <c r="D10" s="105"/>
      <c r="E10" s="105"/>
      <c r="F10" s="105"/>
      <c r="G10" s="106"/>
    </row>
    <row r="11" spans="1:7" ht="15" customHeight="1">
      <c r="A11" s="107"/>
      <c r="B11" s="108" t="s">
        <v>687</v>
      </c>
      <c r="C11" s="107" t="s">
        <v>227</v>
      </c>
      <c r="D11" s="107"/>
      <c r="E11" s="107"/>
      <c r="F11" s="109" t="s">
        <v>688</v>
      </c>
      <c r="G11" s="109"/>
    </row>
    <row r="12" spans="1:6" ht="15">
      <c r="A12" s="96" t="s">
        <v>689</v>
      </c>
      <c r="B12" s="96" t="s">
        <v>690</v>
      </c>
      <c r="C12" s="147">
        <v>3612.1285218800003</v>
      </c>
      <c r="F12" s="110">
        <f>IF($C$15=0,"",IF(C12="[for completion]","",C12/$C$15))</f>
        <v>1</v>
      </c>
    </row>
    <row r="13" spans="1:6" ht="15">
      <c r="A13" s="96" t="s">
        <v>691</v>
      </c>
      <c r="B13" s="96" t="s">
        <v>692</v>
      </c>
      <c r="C13" s="147">
        <v>0</v>
      </c>
      <c r="F13" s="110">
        <f>IF($C$15=0,"",IF(C13="[for completion]","",C13/$C$15))</f>
        <v>0</v>
      </c>
    </row>
    <row r="14" spans="1:6" ht="15">
      <c r="A14" s="96" t="s">
        <v>693</v>
      </c>
      <c r="B14" s="96" t="s">
        <v>266</v>
      </c>
      <c r="C14" s="147">
        <v>0</v>
      </c>
      <c r="F14" s="110">
        <f>IF($C$15=0,"",IF(C14="[for completion]","",C14/$C$15))</f>
        <v>0</v>
      </c>
    </row>
    <row r="15" spans="1:6" ht="15">
      <c r="A15" s="96" t="s">
        <v>694</v>
      </c>
      <c r="B15" s="111" t="s">
        <v>268</v>
      </c>
      <c r="C15" s="147">
        <f>SUM(C12:C14)</f>
        <v>3612.1285218800003</v>
      </c>
      <c r="F15" s="112">
        <f>SUM(F12:F14)</f>
        <v>1</v>
      </c>
    </row>
    <row r="16" spans="1:6" ht="15" outlineLevel="1">
      <c r="A16" s="96" t="s">
        <v>695</v>
      </c>
      <c r="B16" s="113" t="s">
        <v>696</v>
      </c>
      <c r="F16" s="110">
        <f aca="true" t="shared" si="0" ref="F16:F26">IF($C$15=0,"",IF(C16="[for completion]","",C16/$C$15))</f>
        <v>0</v>
      </c>
    </row>
    <row r="17" spans="1:6" ht="15" outlineLevel="1">
      <c r="A17" s="96" t="s">
        <v>697</v>
      </c>
      <c r="B17" s="113" t="s">
        <v>698</v>
      </c>
      <c r="F17" s="110">
        <f t="shared" si="0"/>
        <v>0</v>
      </c>
    </row>
    <row r="18" spans="1:6" ht="15" outlineLevel="1">
      <c r="A18" s="96" t="s">
        <v>699</v>
      </c>
      <c r="B18" s="113" t="s">
        <v>270</v>
      </c>
      <c r="F18" s="110">
        <f t="shared" si="0"/>
        <v>0</v>
      </c>
    </row>
    <row r="19" spans="1:6" ht="15" outlineLevel="1">
      <c r="A19" s="96" t="s">
        <v>700</v>
      </c>
      <c r="B19" s="113" t="s">
        <v>270</v>
      </c>
      <c r="F19" s="110">
        <f t="shared" si="0"/>
        <v>0</v>
      </c>
    </row>
    <row r="20" spans="1:6" ht="15" outlineLevel="1">
      <c r="A20" s="96" t="s">
        <v>701</v>
      </c>
      <c r="B20" s="113" t="s">
        <v>270</v>
      </c>
      <c r="F20" s="110">
        <f t="shared" si="0"/>
        <v>0</v>
      </c>
    </row>
    <row r="21" spans="1:6" ht="15" outlineLevel="1">
      <c r="A21" s="96" t="s">
        <v>702</v>
      </c>
      <c r="B21" s="113" t="s">
        <v>270</v>
      </c>
      <c r="F21" s="110">
        <f t="shared" si="0"/>
        <v>0</v>
      </c>
    </row>
    <row r="22" spans="1:6" ht="15" outlineLevel="1">
      <c r="A22" s="96" t="s">
        <v>703</v>
      </c>
      <c r="B22" s="113" t="s">
        <v>270</v>
      </c>
      <c r="F22" s="110">
        <f t="shared" si="0"/>
        <v>0</v>
      </c>
    </row>
    <row r="23" spans="1:6" ht="15" outlineLevel="1">
      <c r="A23" s="96" t="s">
        <v>704</v>
      </c>
      <c r="B23" s="113" t="s">
        <v>270</v>
      </c>
      <c r="F23" s="110">
        <f t="shared" si="0"/>
        <v>0</v>
      </c>
    </row>
    <row r="24" spans="1:6" ht="15" outlineLevel="1">
      <c r="A24" s="96" t="s">
        <v>705</v>
      </c>
      <c r="B24" s="113" t="s">
        <v>270</v>
      </c>
      <c r="F24" s="110">
        <f t="shared" si="0"/>
        <v>0</v>
      </c>
    </row>
    <row r="25" spans="1:6" ht="15" outlineLevel="1">
      <c r="A25" s="96" t="s">
        <v>706</v>
      </c>
      <c r="B25" s="113" t="s">
        <v>270</v>
      </c>
      <c r="F25" s="110">
        <f t="shared" si="0"/>
        <v>0</v>
      </c>
    </row>
    <row r="26" spans="1:6" ht="15" outlineLevel="1">
      <c r="A26" s="96" t="s">
        <v>707</v>
      </c>
      <c r="B26" s="113" t="s">
        <v>270</v>
      </c>
      <c r="C26" s="92"/>
      <c r="D26" s="92"/>
      <c r="E26" s="92"/>
      <c r="F26" s="110">
        <f t="shared" si="0"/>
        <v>0</v>
      </c>
    </row>
    <row r="27" spans="1:7" ht="15" customHeight="1">
      <c r="A27" s="107"/>
      <c r="B27" s="108" t="s">
        <v>708</v>
      </c>
      <c r="C27" s="107" t="s">
        <v>709</v>
      </c>
      <c r="D27" s="107" t="s">
        <v>710</v>
      </c>
      <c r="E27" s="114"/>
      <c r="F27" s="107" t="s">
        <v>711</v>
      </c>
      <c r="G27" s="109"/>
    </row>
    <row r="28" spans="1:6" ht="15">
      <c r="A28" s="96" t="s">
        <v>712</v>
      </c>
      <c r="B28" s="96" t="s">
        <v>713</v>
      </c>
      <c r="C28" s="96">
        <v>29433</v>
      </c>
      <c r="D28" s="96">
        <v>0</v>
      </c>
      <c r="F28" s="96">
        <f>C28</f>
        <v>29433</v>
      </c>
    </row>
    <row r="29" spans="1:2" ht="15" outlineLevel="1">
      <c r="A29" s="96" t="s">
        <v>714</v>
      </c>
      <c r="B29" s="115" t="s">
        <v>715</v>
      </c>
    </row>
    <row r="30" spans="1:2" ht="15" outlineLevel="1">
      <c r="A30" s="96" t="s">
        <v>716</v>
      </c>
      <c r="B30" s="115" t="s">
        <v>717</v>
      </c>
    </row>
    <row r="31" spans="1:2" ht="15" outlineLevel="1">
      <c r="A31" s="96" t="s">
        <v>718</v>
      </c>
      <c r="B31" s="115"/>
    </row>
    <row r="32" spans="1:2" ht="15" outlineLevel="1">
      <c r="A32" s="96" t="s">
        <v>719</v>
      </c>
      <c r="B32" s="115"/>
    </row>
    <row r="33" spans="1:2" ht="15" outlineLevel="1">
      <c r="A33" s="96" t="s">
        <v>720</v>
      </c>
      <c r="B33" s="115"/>
    </row>
    <row r="34" spans="1:2" ht="15" outlineLevel="1">
      <c r="A34" s="96" t="s">
        <v>721</v>
      </c>
      <c r="B34" s="115"/>
    </row>
    <row r="35" spans="1:7" ht="15" customHeight="1">
      <c r="A35" s="107"/>
      <c r="B35" s="108" t="s">
        <v>722</v>
      </c>
      <c r="C35" s="107" t="s">
        <v>723</v>
      </c>
      <c r="D35" s="107" t="s">
        <v>724</v>
      </c>
      <c r="E35" s="114"/>
      <c r="F35" s="109" t="s">
        <v>688</v>
      </c>
      <c r="G35" s="109"/>
    </row>
    <row r="36" spans="1:6" ht="15">
      <c r="A36" s="96" t="s">
        <v>725</v>
      </c>
      <c r="B36" s="96" t="s">
        <v>726</v>
      </c>
      <c r="C36" s="130">
        <v>0.0026642407078558733</v>
      </c>
      <c r="D36" s="150">
        <v>0</v>
      </c>
      <c r="F36" s="149">
        <f>C36</f>
        <v>0.0026642407078558733</v>
      </c>
    </row>
    <row r="37" spans="1:6" ht="15" outlineLevel="1">
      <c r="A37" s="96" t="s">
        <v>727</v>
      </c>
      <c r="C37" s="130"/>
      <c r="D37" s="130"/>
      <c r="F37" s="130"/>
    </row>
    <row r="38" spans="1:6" ht="15" outlineLevel="1">
      <c r="A38" s="96" t="s">
        <v>728</v>
      </c>
      <c r="C38" s="130"/>
      <c r="D38" s="130"/>
      <c r="F38" s="130"/>
    </row>
    <row r="39" spans="1:6" ht="15" outlineLevel="1">
      <c r="A39" s="96" t="s">
        <v>729</v>
      </c>
      <c r="C39" s="130"/>
      <c r="D39" s="130"/>
      <c r="F39" s="130"/>
    </row>
    <row r="40" spans="1:6" ht="15" outlineLevel="1">
      <c r="A40" s="96" t="s">
        <v>730</v>
      </c>
      <c r="C40" s="130"/>
      <c r="D40" s="130"/>
      <c r="F40" s="130"/>
    </row>
    <row r="41" spans="1:6" ht="15" outlineLevel="1">
      <c r="A41" s="96" t="s">
        <v>731</v>
      </c>
      <c r="C41" s="130"/>
      <c r="D41" s="130"/>
      <c r="F41" s="130"/>
    </row>
    <row r="42" spans="1:6" ht="15" outlineLevel="1">
      <c r="A42" s="96" t="s">
        <v>732</v>
      </c>
      <c r="C42" s="130"/>
      <c r="D42" s="130"/>
      <c r="F42" s="130"/>
    </row>
    <row r="43" spans="1:7" ht="15" customHeight="1">
      <c r="A43" s="107"/>
      <c r="B43" s="108" t="s">
        <v>733</v>
      </c>
      <c r="C43" s="107" t="s">
        <v>723</v>
      </c>
      <c r="D43" s="107" t="s">
        <v>724</v>
      </c>
      <c r="E43" s="114"/>
      <c r="F43" s="109" t="s">
        <v>688</v>
      </c>
      <c r="G43" s="109"/>
    </row>
    <row r="44" spans="1:7" ht="15">
      <c r="A44" s="96" t="s">
        <v>734</v>
      </c>
      <c r="B44" s="116" t="s">
        <v>735</v>
      </c>
      <c r="C44" s="129">
        <f>SUM(C45:C72)</f>
        <v>1</v>
      </c>
      <c r="D44" s="129">
        <f>SUM(D45:D72)</f>
        <v>0</v>
      </c>
      <c r="E44" s="130"/>
      <c r="F44" s="129">
        <f>SUM(F45:F72)</f>
        <v>1</v>
      </c>
      <c r="G44" s="96"/>
    </row>
    <row r="45" spans="1:7" ht="15">
      <c r="A45" s="96" t="s">
        <v>736</v>
      </c>
      <c r="B45" s="96" t="s">
        <v>737</v>
      </c>
      <c r="C45" s="130">
        <v>0</v>
      </c>
      <c r="D45" s="130" t="s">
        <v>283</v>
      </c>
      <c r="E45" s="130"/>
      <c r="F45" s="130">
        <v>0</v>
      </c>
      <c r="G45" s="96"/>
    </row>
    <row r="46" spans="1:7" ht="15">
      <c r="A46" s="96" t="s">
        <v>738</v>
      </c>
      <c r="B46" s="96" t="s">
        <v>739</v>
      </c>
      <c r="C46" s="130">
        <v>0</v>
      </c>
      <c r="D46" s="130" t="s">
        <v>283</v>
      </c>
      <c r="E46" s="130"/>
      <c r="F46" s="130">
        <v>0</v>
      </c>
      <c r="G46" s="96"/>
    </row>
    <row r="47" spans="1:7" ht="15">
      <c r="A47" s="96" t="s">
        <v>740</v>
      </c>
      <c r="B47" s="96" t="s">
        <v>741</v>
      </c>
      <c r="C47" s="130">
        <v>0</v>
      </c>
      <c r="D47" s="130" t="s">
        <v>283</v>
      </c>
      <c r="E47" s="130"/>
      <c r="F47" s="130">
        <v>0</v>
      </c>
      <c r="G47" s="96"/>
    </row>
    <row r="48" spans="1:7" ht="15">
      <c r="A48" s="96" t="s">
        <v>742</v>
      </c>
      <c r="B48" s="96" t="s">
        <v>743</v>
      </c>
      <c r="C48" s="130">
        <v>0</v>
      </c>
      <c r="D48" s="130" t="s">
        <v>283</v>
      </c>
      <c r="E48" s="130"/>
      <c r="F48" s="130">
        <v>0</v>
      </c>
      <c r="G48" s="96"/>
    </row>
    <row r="49" spans="1:7" ht="15">
      <c r="A49" s="96" t="s">
        <v>744</v>
      </c>
      <c r="B49" s="96" t="s">
        <v>745</v>
      </c>
      <c r="C49" s="130">
        <v>0</v>
      </c>
      <c r="D49" s="130" t="s">
        <v>283</v>
      </c>
      <c r="E49" s="130"/>
      <c r="F49" s="130">
        <v>0</v>
      </c>
      <c r="G49" s="96"/>
    </row>
    <row r="50" spans="1:7" ht="15">
      <c r="A50" s="96" t="s">
        <v>746</v>
      </c>
      <c r="B50" s="96" t="s">
        <v>747</v>
      </c>
      <c r="C50" s="130">
        <v>0</v>
      </c>
      <c r="D50" s="130" t="s">
        <v>283</v>
      </c>
      <c r="E50" s="130"/>
      <c r="F50" s="130">
        <v>0</v>
      </c>
      <c r="G50" s="96"/>
    </row>
    <row r="51" spans="1:7" ht="15">
      <c r="A51" s="96" t="s">
        <v>748</v>
      </c>
      <c r="B51" s="96" t="s">
        <v>749</v>
      </c>
      <c r="C51" s="130">
        <v>0</v>
      </c>
      <c r="D51" s="130" t="s">
        <v>283</v>
      </c>
      <c r="E51" s="130"/>
      <c r="F51" s="130">
        <v>0</v>
      </c>
      <c r="G51" s="96"/>
    </row>
    <row r="52" spans="1:7" ht="15">
      <c r="A52" s="96" t="s">
        <v>750</v>
      </c>
      <c r="B52" s="96" t="s">
        <v>751</v>
      </c>
      <c r="C52" s="130">
        <v>0</v>
      </c>
      <c r="D52" s="130" t="s">
        <v>283</v>
      </c>
      <c r="E52" s="130"/>
      <c r="F52" s="130">
        <v>0</v>
      </c>
      <c r="G52" s="96"/>
    </row>
    <row r="53" spans="1:7" ht="15">
      <c r="A53" s="96" t="s">
        <v>752</v>
      </c>
      <c r="B53" s="96" t="s">
        <v>753</v>
      </c>
      <c r="C53" s="130">
        <v>0</v>
      </c>
      <c r="D53" s="130" t="s">
        <v>283</v>
      </c>
      <c r="E53" s="130"/>
      <c r="F53" s="130">
        <v>0</v>
      </c>
      <c r="G53" s="96"/>
    </row>
    <row r="54" spans="1:7" ht="15">
      <c r="A54" s="96" t="s">
        <v>754</v>
      </c>
      <c r="B54" s="96" t="s">
        <v>755</v>
      </c>
      <c r="C54" s="130">
        <v>0</v>
      </c>
      <c r="D54" s="130" t="s">
        <v>283</v>
      </c>
      <c r="E54" s="130"/>
      <c r="F54" s="130">
        <v>0</v>
      </c>
      <c r="G54" s="96"/>
    </row>
    <row r="55" spans="1:7" ht="15">
      <c r="A55" s="96" t="s">
        <v>756</v>
      </c>
      <c r="B55" s="96" t="s">
        <v>757</v>
      </c>
      <c r="C55" s="130">
        <v>0</v>
      </c>
      <c r="D55" s="130" t="s">
        <v>283</v>
      </c>
      <c r="E55" s="130"/>
      <c r="F55" s="130">
        <v>0</v>
      </c>
      <c r="G55" s="96"/>
    </row>
    <row r="56" spans="1:7" ht="15">
      <c r="A56" s="96" t="s">
        <v>758</v>
      </c>
      <c r="B56" s="96" t="s">
        <v>759</v>
      </c>
      <c r="C56" s="130">
        <v>0</v>
      </c>
      <c r="D56" s="130" t="s">
        <v>283</v>
      </c>
      <c r="E56" s="130"/>
      <c r="F56" s="130">
        <v>0</v>
      </c>
      <c r="G56" s="96"/>
    </row>
    <row r="57" spans="1:7" ht="15">
      <c r="A57" s="96" t="s">
        <v>760</v>
      </c>
      <c r="B57" s="96" t="s">
        <v>761</v>
      </c>
      <c r="C57" s="130">
        <v>0</v>
      </c>
      <c r="D57" s="130" t="s">
        <v>283</v>
      </c>
      <c r="E57" s="130"/>
      <c r="F57" s="130">
        <v>0</v>
      </c>
      <c r="G57" s="96"/>
    </row>
    <row r="58" spans="1:7" ht="15">
      <c r="A58" s="96" t="s">
        <v>762</v>
      </c>
      <c r="B58" s="96" t="s">
        <v>763</v>
      </c>
      <c r="C58" s="130">
        <v>0</v>
      </c>
      <c r="D58" s="130" t="s">
        <v>283</v>
      </c>
      <c r="E58" s="130"/>
      <c r="F58" s="130">
        <v>0</v>
      </c>
      <c r="G58" s="96"/>
    </row>
    <row r="59" spans="1:7" ht="15">
      <c r="A59" s="96" t="s">
        <v>764</v>
      </c>
      <c r="B59" s="96" t="s">
        <v>765</v>
      </c>
      <c r="C59" s="130">
        <v>0</v>
      </c>
      <c r="D59" s="130" t="s">
        <v>283</v>
      </c>
      <c r="E59" s="130"/>
      <c r="F59" s="130">
        <v>0</v>
      </c>
      <c r="G59" s="96"/>
    </row>
    <row r="60" spans="1:7" ht="15">
      <c r="A60" s="96" t="s">
        <v>766</v>
      </c>
      <c r="B60" s="96" t="s">
        <v>767</v>
      </c>
      <c r="C60" s="130">
        <v>0</v>
      </c>
      <c r="D60" s="130" t="s">
        <v>283</v>
      </c>
      <c r="E60" s="130"/>
      <c r="F60" s="130">
        <v>0</v>
      </c>
      <c r="G60" s="96"/>
    </row>
    <row r="61" spans="1:7" ht="15">
      <c r="A61" s="96" t="s">
        <v>768</v>
      </c>
      <c r="B61" s="96" t="s">
        <v>769</v>
      </c>
      <c r="C61" s="130">
        <v>0</v>
      </c>
      <c r="D61" s="130" t="s">
        <v>283</v>
      </c>
      <c r="E61" s="130"/>
      <c r="F61" s="130">
        <v>0</v>
      </c>
      <c r="G61" s="96"/>
    </row>
    <row r="62" spans="1:7" ht="15">
      <c r="A62" s="96" t="s">
        <v>770</v>
      </c>
      <c r="B62" s="96" t="s">
        <v>771</v>
      </c>
      <c r="C62" s="130">
        <v>0</v>
      </c>
      <c r="D62" s="130" t="s">
        <v>283</v>
      </c>
      <c r="E62" s="130"/>
      <c r="F62" s="130">
        <v>0</v>
      </c>
      <c r="G62" s="96"/>
    </row>
    <row r="63" spans="1:7" ht="15">
      <c r="A63" s="96" t="s">
        <v>772</v>
      </c>
      <c r="B63" s="96" t="s">
        <v>773</v>
      </c>
      <c r="C63" s="130">
        <v>0</v>
      </c>
      <c r="D63" s="130" t="s">
        <v>283</v>
      </c>
      <c r="E63" s="130"/>
      <c r="F63" s="130">
        <v>0</v>
      </c>
      <c r="G63" s="96"/>
    </row>
    <row r="64" spans="1:7" ht="15">
      <c r="A64" s="96" t="s">
        <v>774</v>
      </c>
      <c r="B64" s="96" t="s">
        <v>775</v>
      </c>
      <c r="C64" s="130">
        <v>0</v>
      </c>
      <c r="D64" s="130" t="s">
        <v>283</v>
      </c>
      <c r="E64" s="130"/>
      <c r="F64" s="130">
        <v>0</v>
      </c>
      <c r="G64" s="96"/>
    </row>
    <row r="65" spans="1:7" ht="15">
      <c r="A65" s="96" t="s">
        <v>776</v>
      </c>
      <c r="B65" s="96" t="s">
        <v>777</v>
      </c>
      <c r="C65" s="130">
        <v>0</v>
      </c>
      <c r="D65" s="130" t="s">
        <v>283</v>
      </c>
      <c r="E65" s="130"/>
      <c r="F65" s="130">
        <v>0</v>
      </c>
      <c r="G65" s="96"/>
    </row>
    <row r="66" spans="1:7" ht="15">
      <c r="A66" s="96" t="s">
        <v>778</v>
      </c>
      <c r="B66" s="96" t="s">
        <v>779</v>
      </c>
      <c r="C66" s="130">
        <v>0</v>
      </c>
      <c r="D66" s="130" t="s">
        <v>283</v>
      </c>
      <c r="E66" s="130"/>
      <c r="F66" s="130">
        <v>0</v>
      </c>
      <c r="G66" s="96"/>
    </row>
    <row r="67" spans="1:7" ht="15">
      <c r="A67" s="96" t="s">
        <v>780</v>
      </c>
      <c r="B67" s="96" t="s">
        <v>781</v>
      </c>
      <c r="C67" s="130">
        <v>0</v>
      </c>
      <c r="D67" s="130" t="s">
        <v>283</v>
      </c>
      <c r="E67" s="130"/>
      <c r="F67" s="130">
        <v>0</v>
      </c>
      <c r="G67" s="96"/>
    </row>
    <row r="68" spans="1:7" ht="15">
      <c r="A68" s="96" t="s">
        <v>782</v>
      </c>
      <c r="B68" s="96" t="s">
        <v>783</v>
      </c>
      <c r="C68" s="130">
        <v>0</v>
      </c>
      <c r="D68" s="130" t="s">
        <v>283</v>
      </c>
      <c r="E68" s="130"/>
      <c r="F68" s="130">
        <v>0</v>
      </c>
      <c r="G68" s="96"/>
    </row>
    <row r="69" spans="1:7" ht="15">
      <c r="A69" s="96" t="s">
        <v>784</v>
      </c>
      <c r="B69" s="96" t="s">
        <v>785</v>
      </c>
      <c r="C69" s="130">
        <v>0</v>
      </c>
      <c r="D69" s="130" t="s">
        <v>283</v>
      </c>
      <c r="E69" s="130"/>
      <c r="F69" s="130">
        <v>0</v>
      </c>
      <c r="G69" s="96"/>
    </row>
    <row r="70" spans="1:7" ht="15">
      <c r="A70" s="96" t="s">
        <v>786</v>
      </c>
      <c r="B70" s="96" t="s">
        <v>787</v>
      </c>
      <c r="C70" s="130">
        <v>0</v>
      </c>
      <c r="D70" s="130" t="s">
        <v>283</v>
      </c>
      <c r="E70" s="130"/>
      <c r="F70" s="130">
        <v>0</v>
      </c>
      <c r="G70" s="96"/>
    </row>
    <row r="71" spans="1:7" ht="15">
      <c r="A71" s="96" t="s">
        <v>788</v>
      </c>
      <c r="B71" s="96" t="s">
        <v>789</v>
      </c>
      <c r="C71" s="130">
        <v>0</v>
      </c>
      <c r="D71" s="130" t="s">
        <v>283</v>
      </c>
      <c r="E71" s="130"/>
      <c r="F71" s="130">
        <v>0</v>
      </c>
      <c r="G71" s="96"/>
    </row>
    <row r="72" spans="1:7" ht="15">
      <c r="A72" s="96" t="s">
        <v>790</v>
      </c>
      <c r="B72" s="96" t="s">
        <v>163</v>
      </c>
      <c r="C72" s="130">
        <v>1</v>
      </c>
      <c r="D72" s="130" t="s">
        <v>283</v>
      </c>
      <c r="E72" s="130"/>
      <c r="F72" s="130">
        <v>1</v>
      </c>
      <c r="G72" s="96"/>
    </row>
    <row r="73" spans="1:7" ht="15">
      <c r="A73" s="96" t="s">
        <v>791</v>
      </c>
      <c r="B73" s="116" t="s">
        <v>467</v>
      </c>
      <c r="C73" s="129">
        <f>SUM(C74:C76)</f>
        <v>0</v>
      </c>
      <c r="D73" s="129">
        <f>SUM(D74:D76)</f>
        <v>0</v>
      </c>
      <c r="E73" s="130"/>
      <c r="F73" s="129">
        <f>SUM(F74:F76)</f>
        <v>0</v>
      </c>
      <c r="G73" s="96"/>
    </row>
    <row r="74" spans="1:7" ht="15">
      <c r="A74" s="96" t="s">
        <v>792</v>
      </c>
      <c r="B74" s="96" t="s">
        <v>793</v>
      </c>
      <c r="C74" s="130">
        <v>0</v>
      </c>
      <c r="D74" s="130" t="s">
        <v>283</v>
      </c>
      <c r="E74" s="130"/>
      <c r="F74" s="130">
        <v>0</v>
      </c>
      <c r="G74" s="96"/>
    </row>
    <row r="75" spans="1:7" ht="15">
      <c r="A75" s="96" t="s">
        <v>794</v>
      </c>
      <c r="B75" s="96" t="s">
        <v>795</v>
      </c>
      <c r="C75" s="130">
        <v>0</v>
      </c>
      <c r="D75" s="130" t="s">
        <v>283</v>
      </c>
      <c r="E75" s="130"/>
      <c r="F75" s="130">
        <v>0</v>
      </c>
      <c r="G75" s="96"/>
    </row>
    <row r="76" spans="1:7" ht="15">
      <c r="A76" s="96" t="s">
        <v>796</v>
      </c>
      <c r="B76" s="96" t="s">
        <v>797</v>
      </c>
      <c r="C76" s="130">
        <v>0</v>
      </c>
      <c r="D76" s="130" t="s">
        <v>283</v>
      </c>
      <c r="E76" s="130"/>
      <c r="F76" s="130">
        <v>0</v>
      </c>
      <c r="G76" s="96"/>
    </row>
    <row r="77" spans="1:7" ht="15">
      <c r="A77" s="96" t="s">
        <v>798</v>
      </c>
      <c r="B77" s="116" t="s">
        <v>266</v>
      </c>
      <c r="C77" s="129">
        <f>SUM(C78:C87)</f>
        <v>0</v>
      </c>
      <c r="D77" s="129">
        <f>SUM(D78:D87)</f>
        <v>0</v>
      </c>
      <c r="E77" s="130"/>
      <c r="F77" s="129">
        <f>SUM(F78:F87)</f>
        <v>0</v>
      </c>
      <c r="G77" s="96"/>
    </row>
    <row r="78" spans="1:7" ht="15">
      <c r="A78" s="96" t="s">
        <v>799</v>
      </c>
      <c r="B78" s="117" t="s">
        <v>469</v>
      </c>
      <c r="C78" s="130">
        <v>0</v>
      </c>
      <c r="D78" s="130" t="s">
        <v>283</v>
      </c>
      <c r="E78" s="130"/>
      <c r="F78" s="130">
        <v>0</v>
      </c>
      <c r="G78" s="96"/>
    </row>
    <row r="79" spans="1:7" ht="15">
      <c r="A79" s="96" t="s">
        <v>800</v>
      </c>
      <c r="B79" s="117" t="s">
        <v>471</v>
      </c>
      <c r="C79" s="130">
        <v>0</v>
      </c>
      <c r="D79" s="130" t="s">
        <v>283</v>
      </c>
      <c r="E79" s="130"/>
      <c r="F79" s="130">
        <v>0</v>
      </c>
      <c r="G79" s="96"/>
    </row>
    <row r="80" spans="1:7" ht="15">
      <c r="A80" s="96" t="s">
        <v>801</v>
      </c>
      <c r="B80" s="117" t="s">
        <v>473</v>
      </c>
      <c r="C80" s="130">
        <v>0</v>
      </c>
      <c r="D80" s="130" t="s">
        <v>283</v>
      </c>
      <c r="E80" s="130"/>
      <c r="F80" s="130">
        <v>0</v>
      </c>
      <c r="G80" s="96"/>
    </row>
    <row r="81" spans="1:7" ht="15">
      <c r="A81" s="96" t="s">
        <v>802</v>
      </c>
      <c r="B81" s="117" t="s">
        <v>475</v>
      </c>
      <c r="C81" s="130">
        <v>0</v>
      </c>
      <c r="D81" s="130" t="s">
        <v>283</v>
      </c>
      <c r="E81" s="130"/>
      <c r="F81" s="130">
        <v>0</v>
      </c>
      <c r="G81" s="96"/>
    </row>
    <row r="82" spans="1:7" ht="15">
      <c r="A82" s="96" t="s">
        <v>803</v>
      </c>
      <c r="B82" s="117" t="s">
        <v>477</v>
      </c>
      <c r="C82" s="130">
        <v>0</v>
      </c>
      <c r="D82" s="130" t="s">
        <v>283</v>
      </c>
      <c r="E82" s="130"/>
      <c r="F82" s="130">
        <v>0</v>
      </c>
      <c r="G82" s="96"/>
    </row>
    <row r="83" spans="1:7" ht="15">
      <c r="A83" s="96" t="s">
        <v>804</v>
      </c>
      <c r="B83" s="117" t="s">
        <v>479</v>
      </c>
      <c r="C83" s="130">
        <v>0</v>
      </c>
      <c r="D83" s="130" t="s">
        <v>283</v>
      </c>
      <c r="E83" s="130"/>
      <c r="F83" s="130">
        <v>0</v>
      </c>
      <c r="G83" s="96"/>
    </row>
    <row r="84" spans="1:7" ht="15">
      <c r="A84" s="96" t="s">
        <v>805</v>
      </c>
      <c r="B84" s="117" t="s">
        <v>481</v>
      </c>
      <c r="C84" s="130">
        <v>0</v>
      </c>
      <c r="D84" s="130" t="s">
        <v>283</v>
      </c>
      <c r="E84" s="130"/>
      <c r="F84" s="130">
        <v>0</v>
      </c>
      <c r="G84" s="96"/>
    </row>
    <row r="85" spans="1:7" ht="15">
      <c r="A85" s="96" t="s">
        <v>806</v>
      </c>
      <c r="B85" s="117" t="s">
        <v>483</v>
      </c>
      <c r="C85" s="130">
        <v>0</v>
      </c>
      <c r="D85" s="130" t="s">
        <v>283</v>
      </c>
      <c r="E85" s="130"/>
      <c r="F85" s="130">
        <v>0</v>
      </c>
      <c r="G85" s="96"/>
    </row>
    <row r="86" spans="1:7" ht="15">
      <c r="A86" s="96" t="s">
        <v>807</v>
      </c>
      <c r="B86" s="117" t="s">
        <v>485</v>
      </c>
      <c r="C86" s="130">
        <v>0</v>
      </c>
      <c r="D86" s="130" t="s">
        <v>283</v>
      </c>
      <c r="E86" s="130"/>
      <c r="F86" s="130">
        <v>0</v>
      </c>
      <c r="G86" s="96"/>
    </row>
    <row r="87" spans="1:7" ht="15">
      <c r="A87" s="96" t="s">
        <v>808</v>
      </c>
      <c r="B87" s="117" t="s">
        <v>266</v>
      </c>
      <c r="C87" s="130">
        <v>0</v>
      </c>
      <c r="D87" s="130" t="s">
        <v>283</v>
      </c>
      <c r="E87" s="130"/>
      <c r="F87" s="130">
        <v>0</v>
      </c>
      <c r="G87" s="96"/>
    </row>
    <row r="88" spans="1:7" ht="15" outlineLevel="1">
      <c r="A88" s="96" t="s">
        <v>809</v>
      </c>
      <c r="B88" s="113" t="s">
        <v>270</v>
      </c>
      <c r="C88" s="130"/>
      <c r="D88" s="130"/>
      <c r="E88" s="130"/>
      <c r="F88" s="130"/>
      <c r="G88" s="96"/>
    </row>
    <row r="89" spans="1:7" ht="15" outlineLevel="1">
      <c r="A89" s="96" t="s">
        <v>810</v>
      </c>
      <c r="B89" s="113" t="s">
        <v>270</v>
      </c>
      <c r="C89" s="130"/>
      <c r="D89" s="130"/>
      <c r="E89" s="130"/>
      <c r="F89" s="130"/>
      <c r="G89" s="96"/>
    </row>
    <row r="90" spans="1:7" ht="15" outlineLevel="1">
      <c r="A90" s="96" t="s">
        <v>811</v>
      </c>
      <c r="B90" s="113" t="s">
        <v>270</v>
      </c>
      <c r="C90" s="130"/>
      <c r="D90" s="130"/>
      <c r="E90" s="130"/>
      <c r="F90" s="130"/>
      <c r="G90" s="96"/>
    </row>
    <row r="91" spans="1:7" ht="15" outlineLevel="1">
      <c r="A91" s="96" t="s">
        <v>812</v>
      </c>
      <c r="B91" s="113" t="s">
        <v>270</v>
      </c>
      <c r="C91" s="130"/>
      <c r="D91" s="130"/>
      <c r="E91" s="130"/>
      <c r="F91" s="130"/>
      <c r="G91" s="96"/>
    </row>
    <row r="92" spans="1:7" ht="15" outlineLevel="1">
      <c r="A92" s="96" t="s">
        <v>813</v>
      </c>
      <c r="B92" s="113" t="s">
        <v>270</v>
      </c>
      <c r="C92" s="130"/>
      <c r="D92" s="130"/>
      <c r="E92" s="130"/>
      <c r="F92" s="130"/>
      <c r="G92" s="96"/>
    </row>
    <row r="93" spans="1:7" ht="15" outlineLevel="1">
      <c r="A93" s="96" t="s">
        <v>814</v>
      </c>
      <c r="B93" s="113" t="s">
        <v>270</v>
      </c>
      <c r="C93" s="130"/>
      <c r="D93" s="130"/>
      <c r="E93" s="130"/>
      <c r="F93" s="130"/>
      <c r="G93" s="96"/>
    </row>
    <row r="94" spans="1:7" ht="15" outlineLevel="1">
      <c r="A94" s="96" t="s">
        <v>815</v>
      </c>
      <c r="B94" s="113" t="s">
        <v>270</v>
      </c>
      <c r="C94" s="130"/>
      <c r="D94" s="130"/>
      <c r="E94" s="130"/>
      <c r="F94" s="130"/>
      <c r="G94" s="96"/>
    </row>
    <row r="95" spans="1:7" ht="15" outlineLevel="1">
      <c r="A95" s="96" t="s">
        <v>816</v>
      </c>
      <c r="B95" s="113" t="s">
        <v>270</v>
      </c>
      <c r="C95" s="130"/>
      <c r="D95" s="130"/>
      <c r="E95" s="130"/>
      <c r="F95" s="130"/>
      <c r="G95" s="96"/>
    </row>
    <row r="96" spans="1:7" ht="15" outlineLevel="1">
      <c r="A96" s="96" t="s">
        <v>817</v>
      </c>
      <c r="B96" s="113" t="s">
        <v>270</v>
      </c>
      <c r="C96" s="130"/>
      <c r="D96" s="130"/>
      <c r="E96" s="130"/>
      <c r="F96" s="130"/>
      <c r="G96" s="96"/>
    </row>
    <row r="97" spans="1:7" ht="15" outlineLevel="1">
      <c r="A97" s="96" t="s">
        <v>818</v>
      </c>
      <c r="B97" s="113" t="s">
        <v>270</v>
      </c>
      <c r="C97" s="130"/>
      <c r="D97" s="130"/>
      <c r="E97" s="130"/>
      <c r="F97" s="130"/>
      <c r="G97" s="96"/>
    </row>
    <row r="98" spans="1:7" ht="15" customHeight="1">
      <c r="A98" s="107"/>
      <c r="B98" s="142" t="s">
        <v>819</v>
      </c>
      <c r="C98" s="107" t="s">
        <v>723</v>
      </c>
      <c r="D98" s="107" t="s">
        <v>724</v>
      </c>
      <c r="E98" s="114"/>
      <c r="F98" s="109" t="s">
        <v>688</v>
      </c>
      <c r="G98" s="109"/>
    </row>
    <row r="99" spans="1:7" ht="15">
      <c r="A99" s="96" t="s">
        <v>820</v>
      </c>
      <c r="B99" s="117" t="s">
        <v>821</v>
      </c>
      <c r="C99" s="130">
        <v>0.04960509550660794</v>
      </c>
      <c r="D99" s="130" t="s">
        <v>283</v>
      </c>
      <c r="E99" s="130"/>
      <c r="F99" s="130">
        <f>C99</f>
        <v>0.04960509550660794</v>
      </c>
      <c r="G99" s="96"/>
    </row>
    <row r="100" spans="1:7" ht="15">
      <c r="A100" s="96" t="s">
        <v>822</v>
      </c>
      <c r="B100" s="117" t="s">
        <v>823</v>
      </c>
      <c r="C100" s="130">
        <v>0.027858682843218897</v>
      </c>
      <c r="D100" s="130" t="s">
        <v>283</v>
      </c>
      <c r="E100" s="130"/>
      <c r="F100" s="130">
        <f aca="true" t="shared" si="1" ref="F100:F110">C100</f>
        <v>0.027858682843218897</v>
      </c>
      <c r="G100" s="96"/>
    </row>
    <row r="101" spans="1:7" ht="15">
      <c r="A101" s="96" t="s">
        <v>824</v>
      </c>
      <c r="B101" s="117" t="s">
        <v>825</v>
      </c>
      <c r="C101" s="130">
        <v>0.18369496784534495</v>
      </c>
      <c r="D101" s="130" t="s">
        <v>283</v>
      </c>
      <c r="E101" s="130"/>
      <c r="F101" s="130">
        <f t="shared" si="1"/>
        <v>0.18369496784534495</v>
      </c>
      <c r="G101" s="96"/>
    </row>
    <row r="102" spans="1:7" ht="15">
      <c r="A102" s="96" t="s">
        <v>826</v>
      </c>
      <c r="B102" s="117" t="s">
        <v>827</v>
      </c>
      <c r="C102" s="130">
        <v>0.03882559452978928</v>
      </c>
      <c r="D102" s="130" t="s">
        <v>283</v>
      </c>
      <c r="E102" s="130"/>
      <c r="F102" s="130">
        <f t="shared" si="1"/>
        <v>0.03882559452978928</v>
      </c>
      <c r="G102" s="96"/>
    </row>
    <row r="103" spans="1:7" ht="15">
      <c r="A103" s="96" t="s">
        <v>828</v>
      </c>
      <c r="B103" s="117" t="s">
        <v>829</v>
      </c>
      <c r="C103" s="130">
        <v>0.12257230411047612</v>
      </c>
      <c r="D103" s="130" t="s">
        <v>283</v>
      </c>
      <c r="E103" s="130"/>
      <c r="F103" s="130">
        <f t="shared" si="1"/>
        <v>0.12257230411047612</v>
      </c>
      <c r="G103" s="96"/>
    </row>
    <row r="104" spans="1:7" ht="15">
      <c r="A104" s="96" t="s">
        <v>830</v>
      </c>
      <c r="B104" s="117" t="s">
        <v>831</v>
      </c>
      <c r="C104" s="130">
        <v>0.0043415373774790015</v>
      </c>
      <c r="D104" s="130" t="s">
        <v>283</v>
      </c>
      <c r="E104" s="130"/>
      <c r="F104" s="130">
        <f t="shared" si="1"/>
        <v>0.0043415373774790015</v>
      </c>
      <c r="G104" s="96"/>
    </row>
    <row r="105" spans="1:7" ht="15">
      <c r="A105" s="96" t="s">
        <v>832</v>
      </c>
      <c r="B105" s="117" t="s">
        <v>833</v>
      </c>
      <c r="C105" s="130">
        <v>0.09810002998884765</v>
      </c>
      <c r="D105" s="130" t="s">
        <v>283</v>
      </c>
      <c r="E105" s="130"/>
      <c r="F105" s="130">
        <f t="shared" si="1"/>
        <v>0.09810002998884765</v>
      </c>
      <c r="G105" s="96"/>
    </row>
    <row r="106" spans="1:7" ht="15">
      <c r="A106" s="96" t="s">
        <v>834</v>
      </c>
      <c r="B106" s="117" t="s">
        <v>835</v>
      </c>
      <c r="C106" s="130">
        <v>0.17339340324580155</v>
      </c>
      <c r="D106" s="130" t="s">
        <v>283</v>
      </c>
      <c r="E106" s="130"/>
      <c r="F106" s="130">
        <f t="shared" si="1"/>
        <v>0.17339340324580155</v>
      </c>
      <c r="G106" s="96"/>
    </row>
    <row r="107" spans="1:7" ht="15">
      <c r="A107" s="96" t="s">
        <v>836</v>
      </c>
      <c r="B107" s="117" t="s">
        <v>837</v>
      </c>
      <c r="C107" s="130">
        <v>0.05236526546169328</v>
      </c>
      <c r="D107" s="130" t="s">
        <v>283</v>
      </c>
      <c r="E107" s="130"/>
      <c r="F107" s="130">
        <f t="shared" si="1"/>
        <v>0.05236526546169328</v>
      </c>
      <c r="G107" s="96"/>
    </row>
    <row r="108" spans="1:7" ht="15">
      <c r="A108" s="96" t="s">
        <v>838</v>
      </c>
      <c r="B108" s="117" t="s">
        <v>839</v>
      </c>
      <c r="C108" s="130">
        <v>0.030618964391786463</v>
      </c>
      <c r="D108" s="130" t="s">
        <v>283</v>
      </c>
      <c r="E108" s="130"/>
      <c r="F108" s="130">
        <f t="shared" si="1"/>
        <v>0.030618964391786463</v>
      </c>
      <c r="G108" s="96"/>
    </row>
    <row r="109" spans="1:7" ht="15">
      <c r="A109" s="96" t="s">
        <v>840</v>
      </c>
      <c r="B109" s="117" t="s">
        <v>841</v>
      </c>
      <c r="C109" s="130">
        <v>0.05671248295821448</v>
      </c>
      <c r="D109" s="130" t="s">
        <v>283</v>
      </c>
      <c r="E109" s="130"/>
      <c r="F109" s="130">
        <f t="shared" si="1"/>
        <v>0.05671248295821448</v>
      </c>
      <c r="G109" s="96"/>
    </row>
    <row r="110" spans="1:7" ht="15">
      <c r="A110" s="96" t="s">
        <v>842</v>
      </c>
      <c r="B110" s="117" t="s">
        <v>843</v>
      </c>
      <c r="C110" s="130">
        <v>0.16191167174074025</v>
      </c>
      <c r="D110" s="130" t="s">
        <v>283</v>
      </c>
      <c r="E110" s="130"/>
      <c r="F110" s="130">
        <f t="shared" si="1"/>
        <v>0.16191167174074025</v>
      </c>
      <c r="G110" s="96"/>
    </row>
    <row r="111" spans="1:7" ht="15">
      <c r="A111" s="96" t="s">
        <v>844</v>
      </c>
      <c r="B111" s="117"/>
      <c r="C111" s="130"/>
      <c r="D111" s="130"/>
      <c r="E111" s="130"/>
      <c r="F111" s="130"/>
      <c r="G111" s="96"/>
    </row>
    <row r="112" spans="1:7" ht="15">
      <c r="A112" s="96" t="s">
        <v>845</v>
      </c>
      <c r="B112" s="117"/>
      <c r="C112" s="130"/>
      <c r="D112" s="130"/>
      <c r="E112" s="130"/>
      <c r="F112" s="130"/>
      <c r="G112" s="96"/>
    </row>
    <row r="113" spans="1:7" ht="15">
      <c r="A113" s="96" t="s">
        <v>846</v>
      </c>
      <c r="B113" s="117"/>
      <c r="C113" s="130"/>
      <c r="D113" s="130"/>
      <c r="E113" s="130"/>
      <c r="F113" s="130"/>
      <c r="G113" s="96"/>
    </row>
    <row r="114" spans="1:7" ht="15">
      <c r="A114" s="96" t="s">
        <v>847</v>
      </c>
      <c r="B114" s="117"/>
      <c r="C114" s="130"/>
      <c r="D114" s="130"/>
      <c r="E114" s="130"/>
      <c r="F114" s="130"/>
      <c r="G114" s="96"/>
    </row>
    <row r="115" spans="1:7" ht="15">
      <c r="A115" s="96" t="s">
        <v>848</v>
      </c>
      <c r="B115" s="117"/>
      <c r="C115" s="130"/>
      <c r="D115" s="130"/>
      <c r="E115" s="130"/>
      <c r="F115" s="130"/>
      <c r="G115" s="96"/>
    </row>
    <row r="116" spans="1:7" ht="15">
      <c r="A116" s="96" t="s">
        <v>849</v>
      </c>
      <c r="B116" s="117"/>
      <c r="C116" s="130"/>
      <c r="D116" s="130"/>
      <c r="E116" s="130"/>
      <c r="F116" s="130"/>
      <c r="G116" s="96"/>
    </row>
    <row r="117" spans="1:7" ht="15">
      <c r="A117" s="96" t="s">
        <v>850</v>
      </c>
      <c r="B117" s="117"/>
      <c r="C117" s="130"/>
      <c r="D117" s="130"/>
      <c r="E117" s="130"/>
      <c r="F117" s="130"/>
      <c r="G117" s="96"/>
    </row>
    <row r="118" spans="1:7" ht="15">
      <c r="A118" s="96" t="s">
        <v>851</v>
      </c>
      <c r="B118" s="117"/>
      <c r="C118" s="130"/>
      <c r="D118" s="130"/>
      <c r="E118" s="130"/>
      <c r="F118" s="130"/>
      <c r="G118" s="96"/>
    </row>
    <row r="119" spans="1:7" ht="15">
      <c r="A119" s="96" t="s">
        <v>852</v>
      </c>
      <c r="B119" s="117"/>
      <c r="C119" s="130"/>
      <c r="D119" s="130"/>
      <c r="E119" s="130"/>
      <c r="F119" s="130"/>
      <c r="G119" s="96"/>
    </row>
    <row r="120" spans="1:7" ht="15">
      <c r="A120" s="96" t="s">
        <v>853</v>
      </c>
      <c r="B120" s="117"/>
      <c r="C120" s="130"/>
      <c r="D120" s="130"/>
      <c r="E120" s="130"/>
      <c r="F120" s="130"/>
      <c r="G120" s="96"/>
    </row>
    <row r="121" spans="1:7" ht="15">
      <c r="A121" s="96" t="s">
        <v>854</v>
      </c>
      <c r="B121" s="117"/>
      <c r="C121" s="130"/>
      <c r="D121" s="130"/>
      <c r="E121" s="130"/>
      <c r="F121" s="130"/>
      <c r="G121" s="96"/>
    </row>
    <row r="122" spans="1:7" ht="15">
      <c r="A122" s="96" t="s">
        <v>855</v>
      </c>
      <c r="B122" s="117"/>
      <c r="C122" s="130"/>
      <c r="D122" s="130"/>
      <c r="E122" s="130"/>
      <c r="F122" s="130"/>
      <c r="G122" s="96"/>
    </row>
    <row r="123" spans="1:7" ht="15">
      <c r="A123" s="96" t="s">
        <v>856</v>
      </c>
      <c r="B123" s="117"/>
      <c r="C123" s="130"/>
      <c r="D123" s="130"/>
      <c r="E123" s="130"/>
      <c r="F123" s="130"/>
      <c r="G123" s="96"/>
    </row>
    <row r="124" spans="1:7" ht="15">
      <c r="A124" s="96" t="s">
        <v>857</v>
      </c>
      <c r="B124" s="117"/>
      <c r="C124" s="130"/>
      <c r="D124" s="130"/>
      <c r="E124" s="130"/>
      <c r="F124" s="130"/>
      <c r="G124" s="96"/>
    </row>
    <row r="125" spans="1:7" ht="15">
      <c r="A125" s="96" t="s">
        <v>858</v>
      </c>
      <c r="B125" s="117"/>
      <c r="C125" s="130"/>
      <c r="D125" s="130"/>
      <c r="E125" s="130"/>
      <c r="F125" s="130"/>
      <c r="G125" s="96"/>
    </row>
    <row r="126" spans="1:7" ht="15">
      <c r="A126" s="96" t="s">
        <v>859</v>
      </c>
      <c r="B126" s="117"/>
      <c r="C126" s="130"/>
      <c r="D126" s="130"/>
      <c r="E126" s="130"/>
      <c r="F126" s="130"/>
      <c r="G126" s="96"/>
    </row>
    <row r="127" spans="1:7" ht="15">
      <c r="A127" s="96" t="s">
        <v>860</v>
      </c>
      <c r="B127" s="117"/>
      <c r="C127" s="130"/>
      <c r="D127" s="130"/>
      <c r="E127" s="130"/>
      <c r="F127" s="130"/>
      <c r="G127" s="96"/>
    </row>
    <row r="128" spans="1:7" ht="15">
      <c r="A128" s="96" t="s">
        <v>861</v>
      </c>
      <c r="B128" s="117"/>
      <c r="C128" s="130"/>
      <c r="D128" s="130"/>
      <c r="E128" s="130"/>
      <c r="F128" s="130"/>
      <c r="G128" s="96"/>
    </row>
    <row r="129" spans="1:7" ht="15">
      <c r="A129" s="96" t="s">
        <v>862</v>
      </c>
      <c r="B129" s="117"/>
      <c r="C129" s="130"/>
      <c r="D129" s="130"/>
      <c r="E129" s="130"/>
      <c r="F129" s="130"/>
      <c r="G129" s="96"/>
    </row>
    <row r="130" spans="1:7" ht="15">
      <c r="A130" s="96" t="s">
        <v>863</v>
      </c>
      <c r="B130" s="117"/>
      <c r="C130" s="130"/>
      <c r="D130" s="130"/>
      <c r="E130" s="130"/>
      <c r="F130" s="130"/>
      <c r="G130" s="96"/>
    </row>
    <row r="131" spans="1:7" ht="15">
      <c r="A131" s="96" t="s">
        <v>864</v>
      </c>
      <c r="B131" s="117"/>
      <c r="C131" s="130"/>
      <c r="D131" s="130"/>
      <c r="E131" s="130"/>
      <c r="F131" s="130"/>
      <c r="G131" s="96"/>
    </row>
    <row r="132" spans="1:7" ht="15">
      <c r="A132" s="96" t="s">
        <v>865</v>
      </c>
      <c r="B132" s="117"/>
      <c r="C132" s="130"/>
      <c r="D132" s="130"/>
      <c r="E132" s="130"/>
      <c r="F132" s="130"/>
      <c r="G132" s="96"/>
    </row>
    <row r="133" spans="1:7" ht="15">
      <c r="A133" s="96" t="s">
        <v>866</v>
      </c>
      <c r="B133" s="117"/>
      <c r="C133" s="130"/>
      <c r="D133" s="130"/>
      <c r="E133" s="130"/>
      <c r="F133" s="130"/>
      <c r="G133" s="96"/>
    </row>
    <row r="134" spans="1:7" ht="15">
      <c r="A134" s="96" t="s">
        <v>867</v>
      </c>
      <c r="B134" s="117"/>
      <c r="C134" s="130"/>
      <c r="D134" s="130"/>
      <c r="E134" s="130"/>
      <c r="F134" s="130"/>
      <c r="G134" s="96"/>
    </row>
    <row r="135" spans="1:7" ht="15">
      <c r="A135" s="96" t="s">
        <v>868</v>
      </c>
      <c r="B135" s="117"/>
      <c r="C135" s="130"/>
      <c r="D135" s="130"/>
      <c r="E135" s="130"/>
      <c r="F135" s="130"/>
      <c r="G135" s="96"/>
    </row>
    <row r="136" spans="1:7" ht="15">
      <c r="A136" s="96" t="s">
        <v>869</v>
      </c>
      <c r="B136" s="117"/>
      <c r="C136" s="130"/>
      <c r="D136" s="130"/>
      <c r="E136" s="130"/>
      <c r="F136" s="130"/>
      <c r="G136" s="96"/>
    </row>
    <row r="137" spans="1:7" ht="15">
      <c r="A137" s="96" t="s">
        <v>870</v>
      </c>
      <c r="B137" s="117"/>
      <c r="C137" s="130"/>
      <c r="D137" s="130"/>
      <c r="E137" s="130"/>
      <c r="F137" s="130"/>
      <c r="G137" s="96"/>
    </row>
    <row r="138" spans="1:7" ht="15">
      <c r="A138" s="96" t="s">
        <v>871</v>
      </c>
      <c r="B138" s="117"/>
      <c r="C138" s="130"/>
      <c r="D138" s="130"/>
      <c r="E138" s="130"/>
      <c r="F138" s="130"/>
      <c r="G138" s="96"/>
    </row>
    <row r="139" spans="1:7" ht="15">
      <c r="A139" s="96" t="s">
        <v>872</v>
      </c>
      <c r="B139" s="117"/>
      <c r="C139" s="130"/>
      <c r="D139" s="130"/>
      <c r="E139" s="130"/>
      <c r="F139" s="130"/>
      <c r="G139" s="96"/>
    </row>
    <row r="140" spans="1:7" ht="15">
      <c r="A140" s="96" t="s">
        <v>873</v>
      </c>
      <c r="B140" s="117"/>
      <c r="C140" s="130"/>
      <c r="D140" s="130"/>
      <c r="E140" s="130"/>
      <c r="F140" s="130"/>
      <c r="G140" s="96"/>
    </row>
    <row r="141" spans="1:7" ht="15">
      <c r="A141" s="96" t="s">
        <v>874</v>
      </c>
      <c r="B141" s="117"/>
      <c r="C141" s="130"/>
      <c r="D141" s="130"/>
      <c r="E141" s="130"/>
      <c r="F141" s="130"/>
      <c r="G141" s="96"/>
    </row>
    <row r="142" spans="1:7" ht="15">
      <c r="A142" s="96" t="s">
        <v>875</v>
      </c>
      <c r="B142" s="117"/>
      <c r="C142" s="130"/>
      <c r="D142" s="130"/>
      <c r="E142" s="130"/>
      <c r="F142" s="130"/>
      <c r="G142" s="96"/>
    </row>
    <row r="143" spans="1:7" ht="15">
      <c r="A143" s="96" t="s">
        <v>876</v>
      </c>
      <c r="B143" s="117"/>
      <c r="C143" s="130"/>
      <c r="D143" s="130"/>
      <c r="E143" s="130"/>
      <c r="F143" s="130"/>
      <c r="G143" s="96"/>
    </row>
    <row r="144" spans="1:7" ht="15">
      <c r="A144" s="96" t="s">
        <v>877</v>
      </c>
      <c r="B144" s="117"/>
      <c r="C144" s="130"/>
      <c r="D144" s="130"/>
      <c r="E144" s="130"/>
      <c r="F144" s="130"/>
      <c r="G144" s="96"/>
    </row>
    <row r="145" spans="1:7" ht="15">
      <c r="A145" s="96" t="s">
        <v>878</v>
      </c>
      <c r="B145" s="117"/>
      <c r="C145" s="130"/>
      <c r="D145" s="130"/>
      <c r="E145" s="130"/>
      <c r="F145" s="130"/>
      <c r="G145" s="96"/>
    </row>
    <row r="146" spans="1:7" ht="15">
      <c r="A146" s="96" t="s">
        <v>879</v>
      </c>
      <c r="B146" s="117"/>
      <c r="C146" s="130"/>
      <c r="D146" s="130"/>
      <c r="E146" s="130"/>
      <c r="F146" s="130"/>
      <c r="G146" s="96"/>
    </row>
    <row r="147" spans="1:7" ht="15">
      <c r="A147" s="96" t="s">
        <v>880</v>
      </c>
      <c r="B147" s="117"/>
      <c r="C147" s="130"/>
      <c r="D147" s="130"/>
      <c r="E147" s="130"/>
      <c r="F147" s="130"/>
      <c r="G147" s="96"/>
    </row>
    <row r="148" spans="1:7" ht="15">
      <c r="A148" s="96" t="s">
        <v>881</v>
      </c>
      <c r="B148" s="117"/>
      <c r="C148" s="130"/>
      <c r="D148" s="130"/>
      <c r="E148" s="130"/>
      <c r="F148" s="130"/>
      <c r="G148" s="96"/>
    </row>
    <row r="149" spans="1:7" ht="15" customHeight="1">
      <c r="A149" s="107"/>
      <c r="B149" s="108" t="s">
        <v>882</v>
      </c>
      <c r="C149" s="107" t="s">
        <v>723</v>
      </c>
      <c r="D149" s="107" t="s">
        <v>724</v>
      </c>
      <c r="E149" s="114"/>
      <c r="F149" s="109" t="s">
        <v>688</v>
      </c>
      <c r="G149" s="109"/>
    </row>
    <row r="150" spans="1:6" ht="15">
      <c r="A150" s="96" t="s">
        <v>883</v>
      </c>
      <c r="B150" s="96" t="s">
        <v>884</v>
      </c>
      <c r="C150" s="130">
        <v>0.8360042614841158</v>
      </c>
      <c r="D150" s="130" t="s">
        <v>283</v>
      </c>
      <c r="E150" s="131"/>
      <c r="F150" s="130">
        <f>C150</f>
        <v>0.8360042614841158</v>
      </c>
    </row>
    <row r="151" spans="1:6" ht="15">
      <c r="A151" s="96" t="s">
        <v>885</v>
      </c>
      <c r="B151" s="96" t="s">
        <v>886</v>
      </c>
      <c r="C151" s="130">
        <v>0.16399573851588425</v>
      </c>
      <c r="D151" s="130" t="s">
        <v>283</v>
      </c>
      <c r="E151" s="131"/>
      <c r="F151" s="130">
        <f>C151</f>
        <v>0.16399573851588425</v>
      </c>
    </row>
    <row r="152" spans="1:6" ht="15">
      <c r="A152" s="96" t="s">
        <v>887</v>
      </c>
      <c r="B152" s="96" t="s">
        <v>266</v>
      </c>
      <c r="C152" s="130">
        <v>0</v>
      </c>
      <c r="D152" s="130" t="s">
        <v>283</v>
      </c>
      <c r="E152" s="131"/>
      <c r="F152" s="130">
        <v>0</v>
      </c>
    </row>
    <row r="153" spans="1:6" ht="15" outlineLevel="1">
      <c r="A153" s="96" t="s">
        <v>888</v>
      </c>
      <c r="C153" s="130"/>
      <c r="D153" s="130"/>
      <c r="E153" s="131"/>
      <c r="F153" s="130"/>
    </row>
    <row r="154" spans="1:6" ht="15" outlineLevel="1">
      <c r="A154" s="96" t="s">
        <v>889</v>
      </c>
      <c r="C154" s="130"/>
      <c r="D154" s="130"/>
      <c r="E154" s="131"/>
      <c r="F154" s="130"/>
    </row>
    <row r="155" spans="1:6" ht="15" outlineLevel="1">
      <c r="A155" s="96" t="s">
        <v>890</v>
      </c>
      <c r="C155" s="130"/>
      <c r="D155" s="130"/>
      <c r="E155" s="131"/>
      <c r="F155" s="130"/>
    </row>
    <row r="156" spans="1:6" ht="15" outlineLevel="1">
      <c r="A156" s="96" t="s">
        <v>891</v>
      </c>
      <c r="C156" s="130"/>
      <c r="D156" s="130"/>
      <c r="E156" s="131"/>
      <c r="F156" s="130"/>
    </row>
    <row r="157" spans="1:6" ht="15" outlineLevel="1">
      <c r="A157" s="96" t="s">
        <v>892</v>
      </c>
      <c r="C157" s="130"/>
      <c r="D157" s="130"/>
      <c r="E157" s="131"/>
      <c r="F157" s="130"/>
    </row>
    <row r="158" spans="1:6" ht="15" outlineLevel="1">
      <c r="A158" s="96" t="s">
        <v>893</v>
      </c>
      <c r="C158" s="130"/>
      <c r="D158" s="130"/>
      <c r="E158" s="131"/>
      <c r="F158" s="130"/>
    </row>
    <row r="159" spans="1:7" ht="15" customHeight="1">
      <c r="A159" s="107"/>
      <c r="B159" s="108" t="s">
        <v>894</v>
      </c>
      <c r="C159" s="107" t="s">
        <v>723</v>
      </c>
      <c r="D159" s="107" t="s">
        <v>724</v>
      </c>
      <c r="E159" s="114"/>
      <c r="F159" s="109" t="s">
        <v>688</v>
      </c>
      <c r="G159" s="109"/>
    </row>
    <row r="160" spans="1:6" ht="15">
      <c r="A160" s="96" t="s">
        <v>895</v>
      </c>
      <c r="B160" s="96" t="s">
        <v>896</v>
      </c>
      <c r="C160" s="130">
        <v>0.03483629922572847</v>
      </c>
      <c r="D160" s="130" t="s">
        <v>283</v>
      </c>
      <c r="E160" s="131"/>
      <c r="F160" s="130">
        <f>C160</f>
        <v>0.03483629922572847</v>
      </c>
    </row>
    <row r="161" spans="1:6" ht="15">
      <c r="A161" s="96" t="s">
        <v>897</v>
      </c>
      <c r="B161" s="96" t="s">
        <v>898</v>
      </c>
      <c r="C161" s="130">
        <v>0.7105050008586766</v>
      </c>
      <c r="D161" s="130" t="s">
        <v>283</v>
      </c>
      <c r="E161" s="131"/>
      <c r="F161" s="130">
        <f>C161</f>
        <v>0.7105050008586766</v>
      </c>
    </row>
    <row r="162" spans="1:6" ht="15">
      <c r="A162" s="96" t="s">
        <v>899</v>
      </c>
      <c r="B162" s="96" t="s">
        <v>266</v>
      </c>
      <c r="C162" s="130">
        <v>0.25465869991559476</v>
      </c>
      <c r="D162" s="130" t="s">
        <v>283</v>
      </c>
      <c r="E162" s="131"/>
      <c r="F162" s="130">
        <v>0</v>
      </c>
    </row>
    <row r="163" spans="1:5" ht="15" outlineLevel="1">
      <c r="A163" s="96" t="s">
        <v>900</v>
      </c>
      <c r="E163" s="91"/>
    </row>
    <row r="164" spans="1:5" ht="15" outlineLevel="1">
      <c r="A164" s="96" t="s">
        <v>901</v>
      </c>
      <c r="E164" s="91"/>
    </row>
    <row r="165" spans="1:5" ht="15" outlineLevel="1">
      <c r="A165" s="96" t="s">
        <v>902</v>
      </c>
      <c r="E165" s="91"/>
    </row>
    <row r="166" spans="1:5" ht="15" outlineLevel="1">
      <c r="A166" s="96" t="s">
        <v>903</v>
      </c>
      <c r="E166" s="91"/>
    </row>
    <row r="167" spans="1:5" ht="15" outlineLevel="1">
      <c r="A167" s="96" t="s">
        <v>904</v>
      </c>
      <c r="E167" s="91"/>
    </row>
    <row r="168" spans="1:5" ht="15" outlineLevel="1">
      <c r="A168" s="96" t="s">
        <v>905</v>
      </c>
      <c r="E168" s="91"/>
    </row>
    <row r="169" spans="1:7" ht="15" customHeight="1">
      <c r="A169" s="107"/>
      <c r="B169" s="108" t="s">
        <v>906</v>
      </c>
      <c r="C169" s="107" t="s">
        <v>723</v>
      </c>
      <c r="D169" s="107" t="s">
        <v>724</v>
      </c>
      <c r="E169" s="114"/>
      <c r="F169" s="109" t="s">
        <v>688</v>
      </c>
      <c r="G169" s="109"/>
    </row>
    <row r="170" spans="1:6" ht="15">
      <c r="A170" s="96" t="s">
        <v>907</v>
      </c>
      <c r="B170" s="118" t="s">
        <v>908</v>
      </c>
      <c r="C170" s="130">
        <v>0.07440466455499185</v>
      </c>
      <c r="D170" s="130" t="s">
        <v>283</v>
      </c>
      <c r="E170" s="131"/>
      <c r="F170" s="130">
        <f>C170</f>
        <v>0.07440466455499185</v>
      </c>
    </row>
    <row r="171" spans="1:6" ht="15">
      <c r="A171" s="96" t="s">
        <v>909</v>
      </c>
      <c r="B171" s="118" t="s">
        <v>910</v>
      </c>
      <c r="C171" s="130">
        <v>0.15412614546733866</v>
      </c>
      <c r="D171" s="130" t="s">
        <v>283</v>
      </c>
      <c r="E171" s="131"/>
      <c r="F171" s="130">
        <f aca="true" t="shared" si="2" ref="F171:F174">C171</f>
        <v>0.15412614546733866</v>
      </c>
    </row>
    <row r="172" spans="1:6" ht="15">
      <c r="A172" s="96" t="s">
        <v>911</v>
      </c>
      <c r="B172" s="118" t="s">
        <v>912</v>
      </c>
      <c r="C172" s="130">
        <v>0.11581541115050552</v>
      </c>
      <c r="D172" s="130" t="s">
        <v>283</v>
      </c>
      <c r="E172" s="130"/>
      <c r="F172" s="130">
        <f t="shared" si="2"/>
        <v>0.11581541115050552</v>
      </c>
    </row>
    <row r="173" spans="1:6" ht="15">
      <c r="A173" s="96" t="s">
        <v>913</v>
      </c>
      <c r="B173" s="118" t="s">
        <v>914</v>
      </c>
      <c r="C173" s="130">
        <v>0.24371143981106808</v>
      </c>
      <c r="D173" s="130" t="s">
        <v>283</v>
      </c>
      <c r="E173" s="130"/>
      <c r="F173" s="130">
        <f t="shared" si="2"/>
        <v>0.24371143981106808</v>
      </c>
    </row>
    <row r="174" spans="1:6" ht="15">
      <c r="A174" s="96" t="s">
        <v>915</v>
      </c>
      <c r="B174" s="118" t="s">
        <v>916</v>
      </c>
      <c r="C174" s="130">
        <v>0.4119423390160958</v>
      </c>
      <c r="D174" s="130" t="s">
        <v>283</v>
      </c>
      <c r="E174" s="130"/>
      <c r="F174" s="130">
        <f t="shared" si="2"/>
        <v>0.4119423390160958</v>
      </c>
    </row>
    <row r="175" spans="1:6" ht="15" outlineLevel="1">
      <c r="A175" s="96" t="s">
        <v>917</v>
      </c>
      <c r="B175" s="115"/>
      <c r="C175" s="130"/>
      <c r="D175" s="130"/>
      <c r="E175" s="130"/>
      <c r="F175" s="130"/>
    </row>
    <row r="176" spans="1:6" ht="15" outlineLevel="1">
      <c r="A176" s="96" t="s">
        <v>918</v>
      </c>
      <c r="B176" s="115"/>
      <c r="C176" s="130"/>
      <c r="D176" s="130"/>
      <c r="E176" s="130"/>
      <c r="F176" s="130"/>
    </row>
    <row r="177" spans="1:6" ht="15" outlineLevel="1">
      <c r="A177" s="96" t="s">
        <v>919</v>
      </c>
      <c r="B177" s="118"/>
      <c r="C177" s="130"/>
      <c r="D177" s="130"/>
      <c r="E177" s="130"/>
      <c r="F177" s="130"/>
    </row>
    <row r="178" spans="1:6" ht="15" outlineLevel="1">
      <c r="A178" s="96" t="s">
        <v>920</v>
      </c>
      <c r="B178" s="118"/>
      <c r="C178" s="130"/>
      <c r="D178" s="130"/>
      <c r="E178" s="130"/>
      <c r="F178" s="130"/>
    </row>
    <row r="179" spans="1:7" ht="15" customHeight="1">
      <c r="A179" s="107"/>
      <c r="B179" s="108" t="s">
        <v>921</v>
      </c>
      <c r="C179" s="107" t="s">
        <v>723</v>
      </c>
      <c r="D179" s="107" t="s">
        <v>724</v>
      </c>
      <c r="E179" s="114"/>
      <c r="F179" s="109" t="s">
        <v>688</v>
      </c>
      <c r="G179" s="109"/>
    </row>
    <row r="180" spans="1:6" ht="15">
      <c r="A180" s="96" t="s">
        <v>922</v>
      </c>
      <c r="B180" s="96" t="s">
        <v>923</v>
      </c>
      <c r="C180" s="130">
        <v>0.0011773214087594634</v>
      </c>
      <c r="D180" s="130" t="s">
        <v>283</v>
      </c>
      <c r="E180" s="131"/>
      <c r="F180" s="130">
        <f>C180</f>
        <v>0.0011773214087594634</v>
      </c>
    </row>
    <row r="181" spans="1:6" ht="15" outlineLevel="1">
      <c r="A181" s="96" t="s">
        <v>924</v>
      </c>
      <c r="B181" s="119"/>
      <c r="C181" s="130"/>
      <c r="D181" s="130"/>
      <c r="E181" s="131"/>
      <c r="F181" s="130"/>
    </row>
    <row r="182" spans="1:6" ht="15" outlineLevel="1">
      <c r="A182" s="96" t="s">
        <v>925</v>
      </c>
      <c r="B182" s="119"/>
      <c r="C182" s="130"/>
      <c r="D182" s="130"/>
      <c r="E182" s="131"/>
      <c r="F182" s="130"/>
    </row>
    <row r="183" spans="1:6" ht="15" outlineLevel="1">
      <c r="A183" s="96" t="s">
        <v>926</v>
      </c>
      <c r="B183" s="119"/>
      <c r="C183" s="130"/>
      <c r="D183" s="130"/>
      <c r="E183" s="131"/>
      <c r="F183" s="130"/>
    </row>
    <row r="184" spans="1:6" ht="15" outlineLevel="1">
      <c r="A184" s="96" t="s">
        <v>927</v>
      </c>
      <c r="B184" s="119"/>
      <c r="C184" s="130"/>
      <c r="D184" s="130"/>
      <c r="E184" s="131"/>
      <c r="F184" s="130"/>
    </row>
    <row r="185" spans="1:7" ht="18.75">
      <c r="A185" s="120"/>
      <c r="B185" s="121" t="s">
        <v>685</v>
      </c>
      <c r="C185" s="120"/>
      <c r="D185" s="120"/>
      <c r="E185" s="120"/>
      <c r="F185" s="122"/>
      <c r="G185" s="122"/>
    </row>
    <row r="186" spans="1:7" ht="15" customHeight="1">
      <c r="A186" s="107"/>
      <c r="B186" s="108" t="s">
        <v>928</v>
      </c>
      <c r="C186" s="107" t="s">
        <v>929</v>
      </c>
      <c r="D186" s="107" t="s">
        <v>930</v>
      </c>
      <c r="E186" s="114"/>
      <c r="F186" s="107" t="s">
        <v>723</v>
      </c>
      <c r="G186" s="107" t="s">
        <v>931</v>
      </c>
    </row>
    <row r="187" spans="1:7" ht="15">
      <c r="A187" s="96" t="s">
        <v>932</v>
      </c>
      <c r="B187" s="117" t="s">
        <v>933</v>
      </c>
      <c r="C187" s="147">
        <v>122723.76318689958</v>
      </c>
      <c r="E187" s="123"/>
      <c r="F187" s="124"/>
      <c r="G187" s="124"/>
    </row>
    <row r="188" spans="1:7" ht="15">
      <c r="A188" s="123"/>
      <c r="B188" s="125"/>
      <c r="C188" s="123"/>
      <c r="D188" s="123"/>
      <c r="E188" s="123"/>
      <c r="F188" s="124"/>
      <c r="G188" s="124"/>
    </row>
    <row r="189" spans="2:7" ht="15">
      <c r="B189" s="117" t="s">
        <v>934</v>
      </c>
      <c r="C189" s="123"/>
      <c r="D189" s="123"/>
      <c r="E189" s="123"/>
      <c r="F189" s="124"/>
      <c r="G189" s="124"/>
    </row>
    <row r="190" spans="1:7" ht="15">
      <c r="A190" s="96" t="s">
        <v>935</v>
      </c>
      <c r="B190" s="117" t="s">
        <v>936</v>
      </c>
      <c r="C190" s="147">
        <v>1672841.68</v>
      </c>
      <c r="D190" s="96">
        <v>956</v>
      </c>
      <c r="E190" s="123"/>
      <c r="F190" s="110">
        <f>IF($C$214=0,"",IF(C190="[for completion]","",IF(C190="","",C190/$C$214)))</f>
        <v>0.0004631179842763009</v>
      </c>
      <c r="G190" s="110">
        <f>IF($D$214=0,"",IF(D190="[for completion]","",IF(D190="","",D190/$D$214)))</f>
        <v>0.032480549043590524</v>
      </c>
    </row>
    <row r="191" spans="1:7" ht="15">
      <c r="A191" s="96" t="s">
        <v>937</v>
      </c>
      <c r="B191" s="117" t="s">
        <v>938</v>
      </c>
      <c r="C191" s="147">
        <v>5404713.81</v>
      </c>
      <c r="D191" s="96">
        <v>726</v>
      </c>
      <c r="E191" s="123"/>
      <c r="F191" s="110">
        <f aca="true" t="shared" si="3" ref="F191:F213">IF($C$214=0,"",IF(C191="[for completion]","",IF(C191="","",C191/$C$214)))</f>
        <v>0.0014962684127271901</v>
      </c>
      <c r="G191" s="110">
        <f aca="true" t="shared" si="4" ref="G191:G213">IF($D$214=0,"",IF(D191="[for completion]","",IF(D191="","",D191/$D$214)))</f>
        <v>0.024666191010090713</v>
      </c>
    </row>
    <row r="192" spans="1:7" ht="15">
      <c r="A192" s="96" t="s">
        <v>939</v>
      </c>
      <c r="B192" s="117" t="s">
        <v>940</v>
      </c>
      <c r="C192" s="147">
        <v>44063560.42</v>
      </c>
      <c r="D192" s="96">
        <v>2495</v>
      </c>
      <c r="E192" s="123"/>
      <c r="F192" s="110">
        <f t="shared" si="3"/>
        <v>0.012198779792327625</v>
      </c>
      <c r="G192" s="110">
        <f t="shared" si="4"/>
        <v>0.08476879692861754</v>
      </c>
    </row>
    <row r="193" spans="1:7" ht="15">
      <c r="A193" s="96" t="s">
        <v>941</v>
      </c>
      <c r="B193" s="117" t="s">
        <v>942</v>
      </c>
      <c r="C193" s="147">
        <v>151836307.36</v>
      </c>
      <c r="D193" s="96">
        <v>4063</v>
      </c>
      <c r="E193" s="123"/>
      <c r="F193" s="110">
        <f t="shared" si="3"/>
        <v>0.04203513425401983</v>
      </c>
      <c r="G193" s="110">
        <f t="shared" si="4"/>
        <v>0.13804233343525973</v>
      </c>
    </row>
    <row r="194" spans="1:7" ht="15">
      <c r="A194" s="96" t="s">
        <v>943</v>
      </c>
      <c r="B194" s="117" t="s">
        <v>944</v>
      </c>
      <c r="C194" s="147">
        <v>245357478.11</v>
      </c>
      <c r="D194" s="96">
        <v>3932</v>
      </c>
      <c r="E194" s="123"/>
      <c r="F194" s="110">
        <f t="shared" si="3"/>
        <v>0.06792601000318203</v>
      </c>
      <c r="G194" s="110">
        <f t="shared" si="4"/>
        <v>0.13359154690313593</v>
      </c>
    </row>
    <row r="195" spans="1:7" ht="15">
      <c r="A195" s="96" t="s">
        <v>945</v>
      </c>
      <c r="B195" s="117" t="s">
        <v>946</v>
      </c>
      <c r="C195" s="147">
        <v>312560829.58</v>
      </c>
      <c r="D195" s="96">
        <v>3578</v>
      </c>
      <c r="E195" s="123"/>
      <c r="F195" s="110">
        <f t="shared" si="3"/>
        <v>0.08653092703836623</v>
      </c>
      <c r="G195" s="110">
        <f t="shared" si="4"/>
        <v>0.12156423062548839</v>
      </c>
    </row>
    <row r="196" spans="1:7" ht="15">
      <c r="A196" s="96" t="s">
        <v>947</v>
      </c>
      <c r="B196" s="117" t="s">
        <v>948</v>
      </c>
      <c r="C196" s="147">
        <v>666423655.12</v>
      </c>
      <c r="D196" s="96">
        <v>5416</v>
      </c>
      <c r="E196" s="123"/>
      <c r="F196" s="110">
        <f t="shared" si="3"/>
        <v>0.18449610834255348</v>
      </c>
      <c r="G196" s="110">
        <f t="shared" si="4"/>
        <v>0.18401114395406518</v>
      </c>
    </row>
    <row r="197" spans="1:7" ht="15">
      <c r="A197" s="96" t="s">
        <v>949</v>
      </c>
      <c r="B197" s="117" t="s">
        <v>950</v>
      </c>
      <c r="C197" s="147">
        <v>528821200.51</v>
      </c>
      <c r="D197" s="96">
        <v>3064</v>
      </c>
      <c r="E197" s="123"/>
      <c r="F197" s="110">
        <f t="shared" si="3"/>
        <v>0.14640154615394613</v>
      </c>
      <c r="G197" s="110">
        <f t="shared" si="4"/>
        <v>0.10410083919410186</v>
      </c>
    </row>
    <row r="198" spans="1:7" ht="15">
      <c r="A198" s="96" t="s">
        <v>951</v>
      </c>
      <c r="B198" s="117" t="s">
        <v>952</v>
      </c>
      <c r="C198" s="147">
        <v>403725973.05</v>
      </c>
      <c r="D198" s="96">
        <v>1812</v>
      </c>
      <c r="E198" s="123"/>
      <c r="F198" s="110">
        <f t="shared" si="3"/>
        <v>0.11176954823298293</v>
      </c>
      <c r="G198" s="110">
        <f t="shared" si="4"/>
        <v>0.06156355111609418</v>
      </c>
    </row>
    <row r="199" spans="1:7" ht="15">
      <c r="A199" s="96" t="s">
        <v>953</v>
      </c>
      <c r="B199" s="117" t="s">
        <v>954</v>
      </c>
      <c r="C199" s="147">
        <v>307198472.55</v>
      </c>
      <c r="D199" s="96">
        <v>1122</v>
      </c>
      <c r="E199" s="117"/>
      <c r="F199" s="110">
        <f t="shared" si="3"/>
        <v>0.08504638489167402</v>
      </c>
      <c r="G199" s="110">
        <f t="shared" si="4"/>
        <v>0.03812047701559474</v>
      </c>
    </row>
    <row r="200" spans="1:7" ht="15">
      <c r="A200" s="96" t="s">
        <v>955</v>
      </c>
      <c r="B200" s="117" t="s">
        <v>956</v>
      </c>
      <c r="C200" s="147">
        <v>255268894.26</v>
      </c>
      <c r="D200" s="96">
        <v>786</v>
      </c>
      <c r="E200" s="117"/>
      <c r="F200" s="110">
        <f t="shared" si="3"/>
        <v>0.07066993677377252</v>
      </c>
      <c r="G200" s="110">
        <f t="shared" si="4"/>
        <v>0.02670471919274284</v>
      </c>
    </row>
    <row r="201" spans="1:7" ht="15">
      <c r="A201" s="96" t="s">
        <v>957</v>
      </c>
      <c r="B201" s="117" t="s">
        <v>958</v>
      </c>
      <c r="C201" s="147">
        <v>196512001.23</v>
      </c>
      <c r="D201" s="96">
        <v>524</v>
      </c>
      <c r="E201" s="117"/>
      <c r="F201" s="110">
        <f t="shared" si="3"/>
        <v>0.05440338017865478</v>
      </c>
      <c r="G201" s="110">
        <f t="shared" si="4"/>
        <v>0.017803146128495227</v>
      </c>
    </row>
    <row r="202" spans="1:7" ht="15">
      <c r="A202" s="96" t="s">
        <v>959</v>
      </c>
      <c r="B202" s="117" t="s">
        <v>960</v>
      </c>
      <c r="C202" s="147">
        <v>154744728.11</v>
      </c>
      <c r="D202" s="96">
        <v>365</v>
      </c>
      <c r="E202" s="117"/>
      <c r="F202" s="110">
        <f t="shared" si="3"/>
        <v>0.04284031622148932</v>
      </c>
      <c r="G202" s="110">
        <f t="shared" si="4"/>
        <v>0.012401046444467094</v>
      </c>
    </row>
    <row r="203" spans="1:7" ht="15">
      <c r="A203" s="96" t="s">
        <v>961</v>
      </c>
      <c r="B203" s="117" t="s">
        <v>962</v>
      </c>
      <c r="C203" s="147">
        <v>338537866.09000003</v>
      </c>
      <c r="D203" s="96">
        <v>594</v>
      </c>
      <c r="E203" s="117"/>
      <c r="F203" s="110">
        <f t="shared" si="3"/>
        <v>0.09372254172002763</v>
      </c>
      <c r="G203" s="110">
        <f t="shared" si="4"/>
        <v>0.02018142900825604</v>
      </c>
    </row>
    <row r="204" spans="1:7" ht="15">
      <c r="A204" s="96" t="s">
        <v>963</v>
      </c>
      <c r="B204" s="117"/>
      <c r="E204" s="117"/>
      <c r="F204" s="110" t="str">
        <f t="shared" si="3"/>
        <v/>
      </c>
      <c r="G204" s="110" t="str">
        <f t="shared" si="4"/>
        <v/>
      </c>
    </row>
    <row r="205" spans="1:7" ht="15">
      <c r="A205" s="96" t="s">
        <v>964</v>
      </c>
      <c r="B205" s="117"/>
      <c r="F205" s="110" t="str">
        <f t="shared" si="3"/>
        <v/>
      </c>
      <c r="G205" s="110" t="str">
        <f t="shared" si="4"/>
        <v/>
      </c>
    </row>
    <row r="206" spans="1:7" ht="15">
      <c r="A206" s="96" t="s">
        <v>965</v>
      </c>
      <c r="B206" s="117"/>
      <c r="E206" s="112"/>
      <c r="F206" s="110" t="str">
        <f t="shared" si="3"/>
        <v/>
      </c>
      <c r="G206" s="110" t="str">
        <f t="shared" si="4"/>
        <v/>
      </c>
    </row>
    <row r="207" spans="1:7" ht="15">
      <c r="A207" s="96" t="s">
        <v>966</v>
      </c>
      <c r="B207" s="117"/>
      <c r="E207" s="112"/>
      <c r="F207" s="110" t="str">
        <f t="shared" si="3"/>
        <v/>
      </c>
      <c r="G207" s="110" t="str">
        <f t="shared" si="4"/>
        <v/>
      </c>
    </row>
    <row r="208" spans="1:7" ht="15">
      <c r="A208" s="96" t="s">
        <v>967</v>
      </c>
      <c r="B208" s="117"/>
      <c r="E208" s="112"/>
      <c r="F208" s="110" t="str">
        <f t="shared" si="3"/>
        <v/>
      </c>
      <c r="G208" s="110" t="str">
        <f t="shared" si="4"/>
        <v/>
      </c>
    </row>
    <row r="209" spans="1:7" ht="15">
      <c r="A209" s="96" t="s">
        <v>968</v>
      </c>
      <c r="B209" s="117"/>
      <c r="E209" s="112"/>
      <c r="F209" s="110" t="str">
        <f t="shared" si="3"/>
        <v/>
      </c>
      <c r="G209" s="110" t="str">
        <f t="shared" si="4"/>
        <v/>
      </c>
    </row>
    <row r="210" spans="1:7" ht="15">
      <c r="A210" s="96" t="s">
        <v>969</v>
      </c>
      <c r="B210" s="117"/>
      <c r="E210" s="112"/>
      <c r="F210" s="110" t="str">
        <f t="shared" si="3"/>
        <v/>
      </c>
      <c r="G210" s="110" t="str">
        <f t="shared" si="4"/>
        <v/>
      </c>
    </row>
    <row r="211" spans="1:7" ht="15">
      <c r="A211" s="96" t="s">
        <v>970</v>
      </c>
      <c r="B211" s="117"/>
      <c r="E211" s="112"/>
      <c r="F211" s="110" t="str">
        <f t="shared" si="3"/>
        <v/>
      </c>
      <c r="G211" s="110" t="str">
        <f t="shared" si="4"/>
        <v/>
      </c>
    </row>
    <row r="212" spans="1:7" ht="15">
      <c r="A212" s="96" t="s">
        <v>971</v>
      </c>
      <c r="B212" s="117"/>
      <c r="E212" s="112"/>
      <c r="F212" s="110" t="str">
        <f t="shared" si="3"/>
        <v/>
      </c>
      <c r="G212" s="110" t="str">
        <f t="shared" si="4"/>
        <v/>
      </c>
    </row>
    <row r="213" spans="1:7" ht="15">
      <c r="A213" s="96" t="s">
        <v>972</v>
      </c>
      <c r="B213" s="117"/>
      <c r="E213" s="112"/>
      <c r="F213" s="110" t="str">
        <f t="shared" si="3"/>
        <v/>
      </c>
      <c r="G213" s="110" t="str">
        <f t="shared" si="4"/>
        <v/>
      </c>
    </row>
    <row r="214" spans="1:7" ht="15">
      <c r="A214" s="96" t="s">
        <v>973</v>
      </c>
      <c r="B214" s="126" t="s">
        <v>268</v>
      </c>
      <c r="C214" s="117">
        <f>SUM(C190:C213)</f>
        <v>3612128521.88</v>
      </c>
      <c r="D214" s="117">
        <f>SUM(D190:D213)</f>
        <v>29433</v>
      </c>
      <c r="E214" s="112"/>
      <c r="F214" s="127">
        <f>SUM(F190:F213)</f>
        <v>0.9999999999999999</v>
      </c>
      <c r="G214" s="127">
        <f>SUM(G190:G213)</f>
        <v>0.9999999999999998</v>
      </c>
    </row>
    <row r="215" spans="1:7" ht="15" customHeight="1">
      <c r="A215" s="107"/>
      <c r="B215" s="108" t="s">
        <v>974</v>
      </c>
      <c r="C215" s="107" t="s">
        <v>929</v>
      </c>
      <c r="D215" s="107" t="s">
        <v>930</v>
      </c>
      <c r="E215" s="114"/>
      <c r="F215" s="107" t="s">
        <v>723</v>
      </c>
      <c r="G215" s="107" t="s">
        <v>931</v>
      </c>
    </row>
    <row r="216" spans="1:7" ht="15">
      <c r="A216" s="96" t="s">
        <v>975</v>
      </c>
      <c r="B216" s="96" t="s">
        <v>976</v>
      </c>
      <c r="C216" s="130">
        <v>0.5680418816666417</v>
      </c>
      <c r="G216" s="96"/>
    </row>
    <row r="217" ht="15">
      <c r="G217" s="96"/>
    </row>
    <row r="218" spans="2:7" ht="15">
      <c r="B218" s="117" t="s">
        <v>977</v>
      </c>
      <c r="G218" s="96"/>
    </row>
    <row r="219" spans="1:7" ht="15">
      <c r="A219" s="96" t="s">
        <v>978</v>
      </c>
      <c r="B219" s="96" t="s">
        <v>979</v>
      </c>
      <c r="C219" s="147">
        <v>754357179.3699982</v>
      </c>
      <c r="D219" s="96">
        <v>12358</v>
      </c>
      <c r="F219" s="110">
        <f aca="true" t="shared" si="5" ref="F219:F233">IF($C$227=0,"",IF(C219="[for completion]","",C219/$C$227))</f>
        <v>0.20884007166427615</v>
      </c>
      <c r="G219" s="110">
        <f aca="true" t="shared" si="6" ref="G219:G233">IF($D$227=0,"",IF(D219="[for completion]","",D219/$D$227))</f>
        <v>0.41986885468691604</v>
      </c>
    </row>
    <row r="220" spans="1:7" ht="15">
      <c r="A220" s="96" t="s">
        <v>980</v>
      </c>
      <c r="B220" s="96" t="s">
        <v>981</v>
      </c>
      <c r="C220" s="147">
        <v>492078304.97000575</v>
      </c>
      <c r="D220" s="96">
        <v>3733</v>
      </c>
      <c r="F220" s="110">
        <f t="shared" si="5"/>
        <v>0.13622945639649953</v>
      </c>
      <c r="G220" s="110">
        <f t="shared" si="6"/>
        <v>0.12683042843067305</v>
      </c>
    </row>
    <row r="221" spans="1:7" ht="15">
      <c r="A221" s="96" t="s">
        <v>982</v>
      </c>
      <c r="B221" s="96" t="s">
        <v>983</v>
      </c>
      <c r="C221" s="147">
        <v>680894046.0500064</v>
      </c>
      <c r="D221" s="96">
        <v>4163</v>
      </c>
      <c r="F221" s="110">
        <f t="shared" si="5"/>
        <v>0.18850216483870277</v>
      </c>
      <c r="G221" s="110">
        <f t="shared" si="6"/>
        <v>0.1414398804063466</v>
      </c>
    </row>
    <row r="222" spans="1:7" ht="15">
      <c r="A222" s="96" t="s">
        <v>984</v>
      </c>
      <c r="B222" s="96" t="s">
        <v>985</v>
      </c>
      <c r="C222" s="147">
        <v>679082537.6500015</v>
      </c>
      <c r="D222" s="96">
        <v>3702</v>
      </c>
      <c r="F222" s="110">
        <f t="shared" si="5"/>
        <v>0.1880006576556023</v>
      </c>
      <c r="G222" s="110">
        <f t="shared" si="6"/>
        <v>0.12577718886963613</v>
      </c>
    </row>
    <row r="223" spans="1:7" ht="15">
      <c r="A223" s="96" t="s">
        <v>986</v>
      </c>
      <c r="B223" s="96" t="s">
        <v>987</v>
      </c>
      <c r="C223" s="147">
        <v>528112135.42000055</v>
      </c>
      <c r="D223" s="96">
        <v>2920</v>
      </c>
      <c r="F223" s="110">
        <f t="shared" si="5"/>
        <v>0.1462052449742659</v>
      </c>
      <c r="G223" s="110">
        <f t="shared" si="6"/>
        <v>0.09920837155573675</v>
      </c>
    </row>
    <row r="224" spans="1:7" ht="15">
      <c r="A224" s="96" t="s">
        <v>988</v>
      </c>
      <c r="B224" s="96" t="s">
        <v>989</v>
      </c>
      <c r="C224" s="147">
        <v>398586224.4600034</v>
      </c>
      <c r="D224" s="96">
        <v>2116</v>
      </c>
      <c r="F224" s="110">
        <f t="shared" si="5"/>
        <v>0.11034663413707939</v>
      </c>
      <c r="G224" s="110">
        <f t="shared" si="6"/>
        <v>0.07189209390819828</v>
      </c>
    </row>
    <row r="225" spans="1:7" ht="15">
      <c r="A225" s="96" t="s">
        <v>990</v>
      </c>
      <c r="B225" s="96" t="s">
        <v>991</v>
      </c>
      <c r="C225" s="147">
        <v>78427794.85999918</v>
      </c>
      <c r="D225" s="96">
        <v>436</v>
      </c>
      <c r="F225" s="110">
        <f t="shared" si="5"/>
        <v>0.021712348933581035</v>
      </c>
      <c r="G225" s="110">
        <f t="shared" si="6"/>
        <v>0.014813304793938777</v>
      </c>
    </row>
    <row r="226" spans="1:7" ht="15">
      <c r="A226" s="96" t="s">
        <v>992</v>
      </c>
      <c r="B226" s="96" t="s">
        <v>993</v>
      </c>
      <c r="C226" s="147">
        <v>590299.1</v>
      </c>
      <c r="D226" s="96">
        <v>5</v>
      </c>
      <c r="F226" s="110">
        <f t="shared" si="5"/>
        <v>0.0001634213999929231</v>
      </c>
      <c r="G226" s="110">
        <f t="shared" si="6"/>
        <v>0.00016987734855434375</v>
      </c>
    </row>
    <row r="227" spans="1:7" ht="15">
      <c r="A227" s="96" t="s">
        <v>994</v>
      </c>
      <c r="B227" s="126" t="s">
        <v>268</v>
      </c>
      <c r="C227" s="147">
        <f>SUM(C219:C226)</f>
        <v>3612128521.880015</v>
      </c>
      <c r="D227" s="96">
        <f>SUM(D219:D226)</f>
        <v>29433</v>
      </c>
      <c r="F227" s="112">
        <f>SUM(F219:F226)</f>
        <v>1</v>
      </c>
      <c r="G227" s="112">
        <f>SUM(G219:G226)</f>
        <v>1</v>
      </c>
    </row>
    <row r="228" spans="1:7" ht="15" outlineLevel="1">
      <c r="A228" s="96" t="s">
        <v>995</v>
      </c>
      <c r="B228" s="113" t="s">
        <v>996</v>
      </c>
      <c r="F228" s="110">
        <f t="shared" si="5"/>
        <v>0</v>
      </c>
      <c r="G228" s="110">
        <f t="shared" si="6"/>
        <v>0</v>
      </c>
    </row>
    <row r="229" spans="1:7" ht="15" outlineLevel="1">
      <c r="A229" s="96" t="s">
        <v>997</v>
      </c>
      <c r="B229" s="113" t="s">
        <v>998</v>
      </c>
      <c r="F229" s="110">
        <f t="shared" si="5"/>
        <v>0</v>
      </c>
      <c r="G229" s="110">
        <f t="shared" si="6"/>
        <v>0</v>
      </c>
    </row>
    <row r="230" spans="1:7" ht="15" outlineLevel="1">
      <c r="A230" s="96" t="s">
        <v>999</v>
      </c>
      <c r="B230" s="113" t="s">
        <v>1000</v>
      </c>
      <c r="F230" s="110">
        <f t="shared" si="5"/>
        <v>0</v>
      </c>
      <c r="G230" s="110">
        <f t="shared" si="6"/>
        <v>0</v>
      </c>
    </row>
    <row r="231" spans="1:7" ht="15" outlineLevel="1">
      <c r="A231" s="96" t="s">
        <v>1001</v>
      </c>
      <c r="B231" s="113" t="s">
        <v>1002</v>
      </c>
      <c r="F231" s="110">
        <f t="shared" si="5"/>
        <v>0</v>
      </c>
      <c r="G231" s="110">
        <f t="shared" si="6"/>
        <v>0</v>
      </c>
    </row>
    <row r="232" spans="1:7" ht="15" outlineLevel="1">
      <c r="A232" s="96" t="s">
        <v>1003</v>
      </c>
      <c r="B232" s="113" t="s">
        <v>1004</v>
      </c>
      <c r="F232" s="110">
        <f t="shared" si="5"/>
        <v>0</v>
      </c>
      <c r="G232" s="110">
        <f t="shared" si="6"/>
        <v>0</v>
      </c>
    </row>
    <row r="233" spans="1:7" ht="15" outlineLevel="1">
      <c r="A233" s="96" t="s">
        <v>1005</v>
      </c>
      <c r="B233" s="113" t="s">
        <v>1006</v>
      </c>
      <c r="F233" s="110">
        <f t="shared" si="5"/>
        <v>0</v>
      </c>
      <c r="G233" s="110">
        <f t="shared" si="6"/>
        <v>0</v>
      </c>
    </row>
    <row r="234" spans="1:7" ht="15" outlineLevel="1">
      <c r="A234" s="96" t="s">
        <v>1007</v>
      </c>
      <c r="B234" s="113"/>
      <c r="F234" s="110"/>
      <c r="G234" s="110"/>
    </row>
    <row r="235" spans="1:7" ht="15" outlineLevel="1">
      <c r="A235" s="96" t="s">
        <v>1008</v>
      </c>
      <c r="B235" s="113"/>
      <c r="F235" s="110"/>
      <c r="G235" s="110"/>
    </row>
    <row r="236" spans="1:7" ht="15" outlineLevel="1">
      <c r="A236" s="96" t="s">
        <v>1009</v>
      </c>
      <c r="B236" s="113"/>
      <c r="F236" s="110"/>
      <c r="G236" s="110"/>
    </row>
    <row r="237" spans="1:7" ht="15" customHeight="1">
      <c r="A237" s="107"/>
      <c r="B237" s="108" t="s">
        <v>1010</v>
      </c>
      <c r="C237" s="107" t="s">
        <v>929</v>
      </c>
      <c r="D237" s="107" t="s">
        <v>930</v>
      </c>
      <c r="E237" s="114"/>
      <c r="F237" s="107" t="s">
        <v>723</v>
      </c>
      <c r="G237" s="107" t="s">
        <v>931</v>
      </c>
    </row>
    <row r="238" spans="1:7" ht="15">
      <c r="A238" s="96" t="s">
        <v>1011</v>
      </c>
      <c r="B238" s="96" t="s">
        <v>976</v>
      </c>
      <c r="C238" s="130">
        <v>0.5090020640603633</v>
      </c>
      <c r="G238" s="96"/>
    </row>
    <row r="239" ht="15">
      <c r="G239" s="96"/>
    </row>
    <row r="240" spans="2:7" ht="15">
      <c r="B240" s="117" t="s">
        <v>977</v>
      </c>
      <c r="G240" s="96"/>
    </row>
    <row r="241" spans="1:7" ht="15">
      <c r="A241" s="96" t="s">
        <v>1012</v>
      </c>
      <c r="B241" s="96" t="s">
        <v>979</v>
      </c>
      <c r="C241" s="147">
        <v>1105844174.2100017</v>
      </c>
      <c r="D241" s="96">
        <v>15321</v>
      </c>
      <c r="F241" s="110">
        <f>IF($C$249=0,"",IF(C241="[Mark as ND1 if not relevant]","",C241/$C$249))</f>
        <v>0.3061475159345769</v>
      </c>
      <c r="G241" s="110">
        <f>IF($D$249=0,"",IF(D241="[Mark as ND1 if not relevant]","",D241/$D$249))</f>
        <v>0.5205381714402202</v>
      </c>
    </row>
    <row r="242" spans="1:7" ht="15">
      <c r="A242" s="96" t="s">
        <v>1013</v>
      </c>
      <c r="B242" s="96" t="s">
        <v>981</v>
      </c>
      <c r="C242" s="147">
        <v>601404376.4399981</v>
      </c>
      <c r="D242" s="96">
        <v>3935</v>
      </c>
      <c r="F242" s="110">
        <f aca="true" t="shared" si="7" ref="F242:F248">IF($C$249=0,"",IF(C242="[Mark as ND1 if not relevant]","",C242/$C$249))</f>
        <v>0.16649584110783064</v>
      </c>
      <c r="G242" s="110">
        <f aca="true" t="shared" si="8" ref="G242:G248">IF($D$249=0,"",IF(D242="[Mark as ND1 if not relevant]","",D242/$D$249))</f>
        <v>0.13369347331226855</v>
      </c>
    </row>
    <row r="243" spans="1:7" ht="15">
      <c r="A243" s="96" t="s">
        <v>1014</v>
      </c>
      <c r="B243" s="96" t="s">
        <v>983</v>
      </c>
      <c r="C243" s="147">
        <v>659805367.0600016</v>
      </c>
      <c r="D243" s="96">
        <v>3736</v>
      </c>
      <c r="F243" s="110">
        <f t="shared" si="7"/>
        <v>0.1826638678727275</v>
      </c>
      <c r="G243" s="110">
        <f t="shared" si="8"/>
        <v>0.12693235483980567</v>
      </c>
    </row>
    <row r="244" spans="1:7" ht="15">
      <c r="A244" s="96" t="s">
        <v>1015</v>
      </c>
      <c r="B244" s="96" t="s">
        <v>985</v>
      </c>
      <c r="C244" s="147">
        <v>562883592.1100116</v>
      </c>
      <c r="D244" s="96">
        <v>3022</v>
      </c>
      <c r="F244" s="110">
        <f t="shared" si="7"/>
        <v>0.1558315515908182</v>
      </c>
      <c r="G244" s="110">
        <f t="shared" si="8"/>
        <v>0.10267386946624538</v>
      </c>
    </row>
    <row r="245" spans="1:7" ht="15">
      <c r="A245" s="96" t="s">
        <v>1016</v>
      </c>
      <c r="B245" s="96" t="s">
        <v>987</v>
      </c>
      <c r="C245" s="147">
        <v>366846084.0800066</v>
      </c>
      <c r="D245" s="96">
        <v>1925</v>
      </c>
      <c r="F245" s="110">
        <f t="shared" si="7"/>
        <v>0.10155953251881335</v>
      </c>
      <c r="G245" s="110">
        <f t="shared" si="8"/>
        <v>0.06540277919342236</v>
      </c>
    </row>
    <row r="246" spans="1:7" ht="15">
      <c r="A246" s="96" t="s">
        <v>1017</v>
      </c>
      <c r="B246" s="96" t="s">
        <v>989</v>
      </c>
      <c r="C246" s="147">
        <v>255602127.11999798</v>
      </c>
      <c r="D246" s="96">
        <v>1207</v>
      </c>
      <c r="F246" s="110">
        <f t="shared" si="7"/>
        <v>0.07076219065067042</v>
      </c>
      <c r="G246" s="110">
        <f t="shared" si="8"/>
        <v>0.04100839194101859</v>
      </c>
    </row>
    <row r="247" spans="1:7" ht="15">
      <c r="A247" s="96" t="s">
        <v>1018</v>
      </c>
      <c r="B247" s="96" t="s">
        <v>991</v>
      </c>
      <c r="C247" s="147">
        <v>59742800.85999775</v>
      </c>
      <c r="D247" s="96">
        <v>287</v>
      </c>
      <c r="F247" s="110">
        <f t="shared" si="7"/>
        <v>0.01653950032456299</v>
      </c>
      <c r="G247" s="110">
        <f t="shared" si="8"/>
        <v>0.009750959807019332</v>
      </c>
    </row>
    <row r="248" spans="1:7" ht="15">
      <c r="A248" s="96" t="s">
        <v>1019</v>
      </c>
      <c r="B248" s="96" t="s">
        <v>993</v>
      </c>
      <c r="C248" s="147">
        <v>0</v>
      </c>
      <c r="D248" s="96">
        <v>0</v>
      </c>
      <c r="F248" s="110">
        <f t="shared" si="7"/>
        <v>0</v>
      </c>
      <c r="G248" s="110">
        <f t="shared" si="8"/>
        <v>0</v>
      </c>
    </row>
    <row r="249" spans="1:7" ht="15">
      <c r="A249" s="96" t="s">
        <v>1020</v>
      </c>
      <c r="B249" s="126" t="s">
        <v>268</v>
      </c>
      <c r="C249" s="147">
        <f>SUM(C241:C248)</f>
        <v>3612128521.8800154</v>
      </c>
      <c r="D249" s="96">
        <f>SUM(D241:D248)</f>
        <v>29433</v>
      </c>
      <c r="F249" s="112">
        <f>SUM(F241:F248)</f>
        <v>1</v>
      </c>
      <c r="G249" s="112">
        <f>SUM(G241:G248)</f>
        <v>1</v>
      </c>
    </row>
    <row r="250" spans="1:7" ht="15" outlineLevel="1">
      <c r="A250" s="96" t="s">
        <v>1021</v>
      </c>
      <c r="B250" s="113" t="s">
        <v>996</v>
      </c>
      <c r="F250" s="110">
        <f aca="true" t="shared" si="9" ref="F250:F255">IF($C$249=0,"",IF(C250="[for completion]","",C250/$C$249))</f>
        <v>0</v>
      </c>
      <c r="G250" s="110">
        <f aca="true" t="shared" si="10" ref="G250:G255">IF($D$249=0,"",IF(D250="[for completion]","",D250/$D$249))</f>
        <v>0</v>
      </c>
    </row>
    <row r="251" spans="1:7" ht="15" outlineLevel="1">
      <c r="A251" s="96" t="s">
        <v>1022</v>
      </c>
      <c r="B251" s="113" t="s">
        <v>998</v>
      </c>
      <c r="F251" s="110">
        <f t="shared" si="9"/>
        <v>0</v>
      </c>
      <c r="G251" s="110">
        <f t="shared" si="10"/>
        <v>0</v>
      </c>
    </row>
    <row r="252" spans="1:7" ht="15" outlineLevel="1">
      <c r="A252" s="96" t="s">
        <v>1023</v>
      </c>
      <c r="B252" s="113" t="s">
        <v>1000</v>
      </c>
      <c r="F252" s="110">
        <f t="shared" si="9"/>
        <v>0</v>
      </c>
      <c r="G252" s="110">
        <f t="shared" si="10"/>
        <v>0</v>
      </c>
    </row>
    <row r="253" spans="1:7" ht="15" outlineLevel="1">
      <c r="A253" s="96" t="s">
        <v>1024</v>
      </c>
      <c r="B253" s="113" t="s">
        <v>1002</v>
      </c>
      <c r="F253" s="110">
        <f t="shared" si="9"/>
        <v>0</v>
      </c>
      <c r="G253" s="110">
        <f t="shared" si="10"/>
        <v>0</v>
      </c>
    </row>
    <row r="254" spans="1:7" ht="15" outlineLevel="1">
      <c r="A254" s="96" t="s">
        <v>1025</v>
      </c>
      <c r="B254" s="113" t="s">
        <v>1004</v>
      </c>
      <c r="F254" s="110">
        <f t="shared" si="9"/>
        <v>0</v>
      </c>
      <c r="G254" s="110">
        <f t="shared" si="10"/>
        <v>0</v>
      </c>
    </row>
    <row r="255" spans="1:7" ht="15" outlineLevel="1">
      <c r="A255" s="96" t="s">
        <v>1026</v>
      </c>
      <c r="B255" s="113" t="s">
        <v>1006</v>
      </c>
      <c r="F255" s="110">
        <f t="shared" si="9"/>
        <v>0</v>
      </c>
      <c r="G255" s="110">
        <f t="shared" si="10"/>
        <v>0</v>
      </c>
    </row>
    <row r="256" spans="1:7" ht="15" outlineLevel="1">
      <c r="A256" s="96" t="s">
        <v>1027</v>
      </c>
      <c r="B256" s="113"/>
      <c r="F256" s="110"/>
      <c r="G256" s="110"/>
    </row>
    <row r="257" spans="1:7" ht="15" outlineLevel="1">
      <c r="A257" s="96" t="s">
        <v>1028</v>
      </c>
      <c r="B257" s="113"/>
      <c r="F257" s="110"/>
      <c r="G257" s="110"/>
    </row>
    <row r="258" spans="1:7" ht="15" outlineLevel="1">
      <c r="A258" s="96" t="s">
        <v>1029</v>
      </c>
      <c r="B258" s="113"/>
      <c r="F258" s="110"/>
      <c r="G258" s="110"/>
    </row>
    <row r="259" spans="1:7" ht="15" customHeight="1">
      <c r="A259" s="107"/>
      <c r="B259" s="108" t="s">
        <v>1030</v>
      </c>
      <c r="C259" s="107" t="s">
        <v>723</v>
      </c>
      <c r="D259" s="107"/>
      <c r="E259" s="114"/>
      <c r="F259" s="107"/>
      <c r="G259" s="107"/>
    </row>
    <row r="260" spans="1:7" ht="15">
      <c r="A260" s="96" t="s">
        <v>1031</v>
      </c>
      <c r="B260" s="96" t="s">
        <v>1032</v>
      </c>
      <c r="C260" s="130">
        <v>1</v>
      </c>
      <c r="E260" s="112"/>
      <c r="F260" s="112"/>
      <c r="G260" s="112"/>
    </row>
    <row r="261" spans="1:6" ht="15">
      <c r="A261" s="96" t="s">
        <v>1033</v>
      </c>
      <c r="B261" s="96" t="s">
        <v>1034</v>
      </c>
      <c r="C261" s="130">
        <v>0</v>
      </c>
      <c r="E261" s="112"/>
      <c r="F261" s="112"/>
    </row>
    <row r="262" spans="1:6" ht="15">
      <c r="A262" s="96" t="s">
        <v>1035</v>
      </c>
      <c r="B262" s="96" t="s">
        <v>1036</v>
      </c>
      <c r="C262" s="130">
        <v>0</v>
      </c>
      <c r="E262" s="112"/>
      <c r="F262" s="112"/>
    </row>
    <row r="263" spans="1:14" ht="15">
      <c r="A263" s="96" t="s">
        <v>1037</v>
      </c>
      <c r="B263" s="117" t="s">
        <v>1038</v>
      </c>
      <c r="C263" s="130">
        <v>0</v>
      </c>
      <c r="D263" s="123"/>
      <c r="E263" s="123"/>
      <c r="F263" s="124"/>
      <c r="G263" s="124"/>
      <c r="H263" s="91"/>
      <c r="I263" s="96"/>
      <c r="J263" s="96"/>
      <c r="K263" s="96"/>
      <c r="L263" s="91"/>
      <c r="M263" s="91"/>
      <c r="N263" s="91"/>
    </row>
    <row r="264" spans="1:6" ht="15">
      <c r="A264" s="96" t="s">
        <v>1039</v>
      </c>
      <c r="B264" s="96" t="s">
        <v>266</v>
      </c>
      <c r="C264" s="130">
        <v>0</v>
      </c>
      <c r="E264" s="112"/>
      <c r="F264" s="112"/>
    </row>
    <row r="265" spans="1:6" ht="15" outlineLevel="1">
      <c r="A265" s="96" t="s">
        <v>1040</v>
      </c>
      <c r="B265" s="113" t="s">
        <v>1041</v>
      </c>
      <c r="C265" s="112"/>
      <c r="E265" s="112"/>
      <c r="F265" s="112"/>
    </row>
    <row r="266" spans="1:6" ht="15" outlineLevel="1">
      <c r="A266" s="96" t="s">
        <v>1042</v>
      </c>
      <c r="B266" s="113" t="s">
        <v>1043</v>
      </c>
      <c r="C266" s="132"/>
      <c r="E266" s="112"/>
      <c r="F266" s="112"/>
    </row>
    <row r="267" spans="1:6" ht="15" outlineLevel="1">
      <c r="A267" s="96" t="s">
        <v>1044</v>
      </c>
      <c r="B267" s="113" t="s">
        <v>1045</v>
      </c>
      <c r="C267" s="112"/>
      <c r="E267" s="112"/>
      <c r="F267" s="112"/>
    </row>
    <row r="268" spans="1:6" ht="15" outlineLevel="1">
      <c r="A268" s="96" t="s">
        <v>1046</v>
      </c>
      <c r="B268" s="113" t="s">
        <v>1047</v>
      </c>
      <c r="C268" s="112"/>
      <c r="E268" s="112"/>
      <c r="F268" s="112"/>
    </row>
    <row r="269" spans="1:6" ht="15" outlineLevel="1">
      <c r="A269" s="96" t="s">
        <v>1048</v>
      </c>
      <c r="B269" s="113" t="s">
        <v>1049</v>
      </c>
      <c r="C269" s="112"/>
      <c r="E269" s="112"/>
      <c r="F269" s="112"/>
    </row>
    <row r="270" spans="1:6" ht="15" outlineLevel="1">
      <c r="A270" s="96" t="s">
        <v>1050</v>
      </c>
      <c r="B270" s="113" t="s">
        <v>270</v>
      </c>
      <c r="C270" s="112"/>
      <c r="E270" s="112"/>
      <c r="F270" s="112"/>
    </row>
    <row r="271" spans="1:6" ht="15" outlineLevel="1">
      <c r="A271" s="96" t="s">
        <v>1051</v>
      </c>
      <c r="B271" s="113" t="s">
        <v>270</v>
      </c>
      <c r="C271" s="112"/>
      <c r="E271" s="112"/>
      <c r="F271" s="112"/>
    </row>
    <row r="272" spans="1:6" ht="15" outlineLevel="1">
      <c r="A272" s="96" t="s">
        <v>1052</v>
      </c>
      <c r="B272" s="113" t="s">
        <v>270</v>
      </c>
      <c r="C272" s="112"/>
      <c r="E272" s="112"/>
      <c r="F272" s="112"/>
    </row>
    <row r="273" spans="1:6" ht="15" outlineLevel="1">
      <c r="A273" s="96" t="s">
        <v>1053</v>
      </c>
      <c r="B273" s="113" t="s">
        <v>270</v>
      </c>
      <c r="C273" s="112"/>
      <c r="E273" s="112"/>
      <c r="F273" s="112"/>
    </row>
    <row r="274" spans="1:6" ht="15" outlineLevel="1">
      <c r="A274" s="96" t="s">
        <v>1054</v>
      </c>
      <c r="B274" s="113" t="s">
        <v>270</v>
      </c>
      <c r="C274" s="112"/>
      <c r="E274" s="112"/>
      <c r="F274" s="112"/>
    </row>
    <row r="275" spans="1:6" ht="15" outlineLevel="1">
      <c r="A275" s="96" t="s">
        <v>1055</v>
      </c>
      <c r="B275" s="113" t="s">
        <v>270</v>
      </c>
      <c r="C275" s="112"/>
      <c r="E275" s="112"/>
      <c r="F275" s="112"/>
    </row>
    <row r="276" spans="1:7" ht="15" customHeight="1">
      <c r="A276" s="107"/>
      <c r="B276" s="108" t="s">
        <v>1056</v>
      </c>
      <c r="C276" s="107" t="s">
        <v>723</v>
      </c>
      <c r="D276" s="107"/>
      <c r="E276" s="114"/>
      <c r="F276" s="107"/>
      <c r="G276" s="109"/>
    </row>
    <row r="277" spans="1:6" ht="15">
      <c r="A277" s="96" t="s">
        <v>1057</v>
      </c>
      <c r="B277" s="96" t="s">
        <v>1058</v>
      </c>
      <c r="C277" s="130">
        <v>1</v>
      </c>
      <c r="E277" s="91"/>
      <c r="F277" s="91"/>
    </row>
    <row r="278" spans="1:6" ht="15">
      <c r="A278" s="96" t="s">
        <v>1059</v>
      </c>
      <c r="B278" s="96" t="s">
        <v>1060</v>
      </c>
      <c r="C278" s="130">
        <v>0</v>
      </c>
      <c r="E278" s="91"/>
      <c r="F278" s="91"/>
    </row>
    <row r="279" spans="1:6" ht="15">
      <c r="A279" s="96" t="s">
        <v>1061</v>
      </c>
      <c r="B279" s="96" t="s">
        <v>266</v>
      </c>
      <c r="C279" s="130">
        <v>0</v>
      </c>
      <c r="E279" s="91"/>
      <c r="F279" s="91"/>
    </row>
    <row r="280" spans="1:6" ht="15" outlineLevel="1">
      <c r="A280" s="96" t="s">
        <v>1062</v>
      </c>
      <c r="C280" s="130"/>
      <c r="E280" s="91"/>
      <c r="F280" s="91"/>
    </row>
    <row r="281" spans="1:6" ht="15" outlineLevel="1">
      <c r="A281" s="96" t="s">
        <v>1063</v>
      </c>
      <c r="C281" s="130"/>
      <c r="E281" s="91"/>
      <c r="F281" s="91"/>
    </row>
    <row r="282" spans="1:6" ht="15" outlineLevel="1">
      <c r="A282" s="96" t="s">
        <v>1064</v>
      </c>
      <c r="C282" s="130"/>
      <c r="E282" s="91"/>
      <c r="F282" s="91"/>
    </row>
    <row r="283" spans="1:6" ht="15" outlineLevel="1">
      <c r="A283" s="96" t="s">
        <v>1065</v>
      </c>
      <c r="C283" s="130"/>
      <c r="E283" s="91"/>
      <c r="F283" s="91"/>
    </row>
    <row r="284" spans="1:6" ht="15" outlineLevel="1">
      <c r="A284" s="96" t="s">
        <v>1066</v>
      </c>
      <c r="C284" s="130"/>
      <c r="E284" s="91"/>
      <c r="F284" s="91"/>
    </row>
    <row r="285" spans="1:6" ht="15" outlineLevel="1">
      <c r="A285" s="96" t="s">
        <v>1067</v>
      </c>
      <c r="C285" s="130"/>
      <c r="E285" s="91"/>
      <c r="F285" s="91"/>
    </row>
    <row r="286" spans="1:7" ht="18.75">
      <c r="A286" s="120"/>
      <c r="B286" s="121" t="s">
        <v>1068</v>
      </c>
      <c r="C286" s="120"/>
      <c r="D286" s="120"/>
      <c r="E286" s="120"/>
      <c r="F286" s="122"/>
      <c r="G286" s="122"/>
    </row>
    <row r="287" spans="1:7" ht="15" customHeight="1">
      <c r="A287" s="107"/>
      <c r="B287" s="108" t="s">
        <v>1069</v>
      </c>
      <c r="C287" s="107" t="s">
        <v>929</v>
      </c>
      <c r="D287" s="107" t="s">
        <v>930</v>
      </c>
      <c r="E287" s="107"/>
      <c r="F287" s="107" t="s">
        <v>724</v>
      </c>
      <c r="G287" s="107" t="s">
        <v>931</v>
      </c>
    </row>
    <row r="288" spans="1:7" ht="15">
      <c r="A288" s="96" t="s">
        <v>1070</v>
      </c>
      <c r="B288" s="96" t="s">
        <v>933</v>
      </c>
      <c r="C288" s="96" t="s">
        <v>283</v>
      </c>
      <c r="D288" s="123"/>
      <c r="E288" s="123"/>
      <c r="F288" s="124"/>
      <c r="G288" s="124"/>
    </row>
    <row r="289" spans="1:7" ht="15">
      <c r="A289" s="123"/>
      <c r="D289" s="123"/>
      <c r="E289" s="123"/>
      <c r="F289" s="124"/>
      <c r="G289" s="124"/>
    </row>
    <row r="290" spans="2:7" ht="15">
      <c r="B290" s="96" t="s">
        <v>934</v>
      </c>
      <c r="D290" s="123"/>
      <c r="E290" s="123"/>
      <c r="F290" s="124"/>
      <c r="G290" s="124"/>
    </row>
    <row r="291" spans="1:7" ht="15">
      <c r="A291" s="96" t="s">
        <v>1071</v>
      </c>
      <c r="B291" s="117"/>
      <c r="E291" s="123"/>
      <c r="F291" s="110" t="str">
        <f aca="true" t="shared" si="11" ref="F291:F314">IF($C$315=0,"",IF(C291="[for completion]","",C291/$C$315))</f>
        <v/>
      </c>
      <c r="G291" s="110" t="str">
        <f aca="true" t="shared" si="12" ref="G291:G314">IF($D$315=0,"",IF(D291="[for completion]","",D291/$D$315))</f>
        <v/>
      </c>
    </row>
    <row r="292" spans="1:7" ht="15">
      <c r="A292" s="96" t="s">
        <v>1072</v>
      </c>
      <c r="B292" s="117"/>
      <c r="E292" s="123"/>
      <c r="F292" s="110" t="str">
        <f t="shared" si="11"/>
        <v/>
      </c>
      <c r="G292" s="110" t="str">
        <f t="shared" si="12"/>
        <v/>
      </c>
    </row>
    <row r="293" spans="1:7" ht="15">
      <c r="A293" s="96" t="s">
        <v>1073</v>
      </c>
      <c r="B293" s="117"/>
      <c r="E293" s="123"/>
      <c r="F293" s="110" t="str">
        <f t="shared" si="11"/>
        <v/>
      </c>
      <c r="G293" s="110" t="str">
        <f t="shared" si="12"/>
        <v/>
      </c>
    </row>
    <row r="294" spans="1:7" ht="15">
      <c r="A294" s="96" t="s">
        <v>1074</v>
      </c>
      <c r="B294" s="117"/>
      <c r="E294" s="123"/>
      <c r="F294" s="110" t="str">
        <f t="shared" si="11"/>
        <v/>
      </c>
      <c r="G294" s="110" t="str">
        <f t="shared" si="12"/>
        <v/>
      </c>
    </row>
    <row r="295" spans="1:7" ht="15">
      <c r="A295" s="96" t="s">
        <v>1075</v>
      </c>
      <c r="B295" s="117"/>
      <c r="E295" s="123"/>
      <c r="F295" s="110" t="str">
        <f t="shared" si="11"/>
        <v/>
      </c>
      <c r="G295" s="110" t="str">
        <f t="shared" si="12"/>
        <v/>
      </c>
    </row>
    <row r="296" spans="1:7" ht="15">
      <c r="A296" s="96" t="s">
        <v>1076</v>
      </c>
      <c r="B296" s="117"/>
      <c r="E296" s="123"/>
      <c r="F296" s="110" t="str">
        <f t="shared" si="11"/>
        <v/>
      </c>
      <c r="G296" s="110" t="str">
        <f t="shared" si="12"/>
        <v/>
      </c>
    </row>
    <row r="297" spans="1:7" ht="15">
      <c r="A297" s="96" t="s">
        <v>1077</v>
      </c>
      <c r="B297" s="117"/>
      <c r="E297" s="123"/>
      <c r="F297" s="110" t="str">
        <f t="shared" si="11"/>
        <v/>
      </c>
      <c r="G297" s="110" t="str">
        <f t="shared" si="12"/>
        <v/>
      </c>
    </row>
    <row r="298" spans="1:7" ht="15">
      <c r="A298" s="96" t="s">
        <v>1078</v>
      </c>
      <c r="B298" s="117"/>
      <c r="E298" s="123"/>
      <c r="F298" s="110" t="str">
        <f t="shared" si="11"/>
        <v/>
      </c>
      <c r="G298" s="110" t="str">
        <f t="shared" si="12"/>
        <v/>
      </c>
    </row>
    <row r="299" spans="1:7" ht="15">
      <c r="A299" s="96" t="s">
        <v>1079</v>
      </c>
      <c r="B299" s="117"/>
      <c r="E299" s="123"/>
      <c r="F299" s="110" t="str">
        <f t="shared" si="11"/>
        <v/>
      </c>
      <c r="G299" s="110" t="str">
        <f t="shared" si="12"/>
        <v/>
      </c>
    </row>
    <row r="300" spans="1:7" ht="15">
      <c r="A300" s="96" t="s">
        <v>1080</v>
      </c>
      <c r="B300" s="117"/>
      <c r="E300" s="117"/>
      <c r="F300" s="110" t="str">
        <f t="shared" si="11"/>
        <v/>
      </c>
      <c r="G300" s="110" t="str">
        <f t="shared" si="12"/>
        <v/>
      </c>
    </row>
    <row r="301" spans="1:7" ht="15">
      <c r="A301" s="96" t="s">
        <v>1081</v>
      </c>
      <c r="B301" s="117"/>
      <c r="E301" s="117"/>
      <c r="F301" s="110" t="str">
        <f t="shared" si="11"/>
        <v/>
      </c>
      <c r="G301" s="110" t="str">
        <f t="shared" si="12"/>
        <v/>
      </c>
    </row>
    <row r="302" spans="1:7" ht="15">
      <c r="A302" s="96" t="s">
        <v>1082</v>
      </c>
      <c r="B302" s="117"/>
      <c r="E302" s="117"/>
      <c r="F302" s="110" t="str">
        <f t="shared" si="11"/>
        <v/>
      </c>
      <c r="G302" s="110" t="str">
        <f t="shared" si="12"/>
        <v/>
      </c>
    </row>
    <row r="303" spans="1:7" ht="15">
      <c r="A303" s="96" t="s">
        <v>1083</v>
      </c>
      <c r="B303" s="117"/>
      <c r="E303" s="117"/>
      <c r="F303" s="110" t="str">
        <f t="shared" si="11"/>
        <v/>
      </c>
      <c r="G303" s="110" t="str">
        <f t="shared" si="12"/>
        <v/>
      </c>
    </row>
    <row r="304" spans="1:7" ht="15">
      <c r="A304" s="96" t="s">
        <v>1084</v>
      </c>
      <c r="B304" s="117"/>
      <c r="E304" s="117"/>
      <c r="F304" s="110" t="str">
        <f t="shared" si="11"/>
        <v/>
      </c>
      <c r="G304" s="110" t="str">
        <f t="shared" si="12"/>
        <v/>
      </c>
    </row>
    <row r="305" spans="1:7" ht="15">
      <c r="A305" s="96" t="s">
        <v>1085</v>
      </c>
      <c r="B305" s="117"/>
      <c r="E305" s="117"/>
      <c r="F305" s="110" t="str">
        <f t="shared" si="11"/>
        <v/>
      </c>
      <c r="G305" s="110" t="str">
        <f t="shared" si="12"/>
        <v/>
      </c>
    </row>
    <row r="306" spans="1:7" ht="15">
      <c r="A306" s="96" t="s">
        <v>1086</v>
      </c>
      <c r="B306" s="117"/>
      <c r="F306" s="110" t="str">
        <f t="shared" si="11"/>
        <v/>
      </c>
      <c r="G306" s="110" t="str">
        <f t="shared" si="12"/>
        <v/>
      </c>
    </row>
    <row r="307" spans="1:7" ht="15">
      <c r="A307" s="96" t="s">
        <v>1087</v>
      </c>
      <c r="B307" s="117"/>
      <c r="E307" s="112"/>
      <c r="F307" s="110" t="str">
        <f t="shared" si="11"/>
        <v/>
      </c>
      <c r="G307" s="110" t="str">
        <f t="shared" si="12"/>
        <v/>
      </c>
    </row>
    <row r="308" spans="1:7" ht="15">
      <c r="A308" s="96" t="s">
        <v>1088</v>
      </c>
      <c r="B308" s="117"/>
      <c r="E308" s="112"/>
      <c r="F308" s="110" t="str">
        <f t="shared" si="11"/>
        <v/>
      </c>
      <c r="G308" s="110" t="str">
        <f t="shared" si="12"/>
        <v/>
      </c>
    </row>
    <row r="309" spans="1:7" ht="15">
      <c r="A309" s="96" t="s">
        <v>1089</v>
      </c>
      <c r="B309" s="117"/>
      <c r="E309" s="112"/>
      <c r="F309" s="110" t="str">
        <f t="shared" si="11"/>
        <v/>
      </c>
      <c r="G309" s="110" t="str">
        <f t="shared" si="12"/>
        <v/>
      </c>
    </row>
    <row r="310" spans="1:7" ht="15">
      <c r="A310" s="96" t="s">
        <v>1090</v>
      </c>
      <c r="B310" s="117"/>
      <c r="E310" s="112"/>
      <c r="F310" s="110" t="str">
        <f t="shared" si="11"/>
        <v/>
      </c>
      <c r="G310" s="110" t="str">
        <f t="shared" si="12"/>
        <v/>
      </c>
    </row>
    <row r="311" spans="1:7" ht="15">
      <c r="A311" s="96" t="s">
        <v>1091</v>
      </c>
      <c r="B311" s="117"/>
      <c r="E311" s="112"/>
      <c r="F311" s="110" t="str">
        <f t="shared" si="11"/>
        <v/>
      </c>
      <c r="G311" s="110" t="str">
        <f t="shared" si="12"/>
        <v/>
      </c>
    </row>
    <row r="312" spans="1:7" ht="15">
      <c r="A312" s="96" t="s">
        <v>1092</v>
      </c>
      <c r="B312" s="117"/>
      <c r="E312" s="112"/>
      <c r="F312" s="110" t="str">
        <f t="shared" si="11"/>
        <v/>
      </c>
      <c r="G312" s="110" t="str">
        <f t="shared" si="12"/>
        <v/>
      </c>
    </row>
    <row r="313" spans="1:7" ht="15">
      <c r="A313" s="96" t="s">
        <v>1093</v>
      </c>
      <c r="B313" s="117"/>
      <c r="E313" s="112"/>
      <c r="F313" s="110" t="str">
        <f t="shared" si="11"/>
        <v/>
      </c>
      <c r="G313" s="110" t="str">
        <f t="shared" si="12"/>
        <v/>
      </c>
    </row>
    <row r="314" spans="1:7" ht="15">
      <c r="A314" s="96" t="s">
        <v>1094</v>
      </c>
      <c r="B314" s="117"/>
      <c r="E314" s="112"/>
      <c r="F314" s="110" t="str">
        <f t="shared" si="11"/>
        <v/>
      </c>
      <c r="G314" s="110" t="str">
        <f t="shared" si="12"/>
        <v/>
      </c>
    </row>
    <row r="315" spans="1:7" ht="15">
      <c r="A315" s="96" t="s">
        <v>1095</v>
      </c>
      <c r="B315" s="126" t="s">
        <v>268</v>
      </c>
      <c r="C315" s="117">
        <f>SUM(C291:C314)</f>
        <v>0</v>
      </c>
      <c r="D315" s="117">
        <f>SUM(D291:D314)</f>
        <v>0</v>
      </c>
      <c r="E315" s="112"/>
      <c r="F315" s="127">
        <f>SUM(F291:F314)</f>
        <v>0</v>
      </c>
      <c r="G315" s="127">
        <f>SUM(G291:G314)</f>
        <v>0</v>
      </c>
    </row>
    <row r="316" spans="1:7" ht="15" customHeight="1">
      <c r="A316" s="107"/>
      <c r="B316" s="108" t="s">
        <v>1096</v>
      </c>
      <c r="C316" s="107" t="s">
        <v>929</v>
      </c>
      <c r="D316" s="107" t="s">
        <v>930</v>
      </c>
      <c r="E316" s="107"/>
      <c r="F316" s="107" t="s">
        <v>724</v>
      </c>
      <c r="G316" s="107" t="s">
        <v>931</v>
      </c>
    </row>
    <row r="317" spans="1:7" ht="15">
      <c r="A317" s="96" t="s">
        <v>1097</v>
      </c>
      <c r="B317" s="96" t="s">
        <v>976</v>
      </c>
      <c r="C317" s="130" t="s">
        <v>283</v>
      </c>
      <c r="G317" s="96"/>
    </row>
    <row r="318" ht="15">
      <c r="G318" s="96"/>
    </row>
    <row r="319" spans="2:7" ht="15">
      <c r="B319" s="117" t="s">
        <v>977</v>
      </c>
      <c r="G319" s="96"/>
    </row>
    <row r="320" spans="1:7" ht="15">
      <c r="A320" s="96" t="s">
        <v>1098</v>
      </c>
      <c r="B320" s="96" t="s">
        <v>979</v>
      </c>
      <c r="F320" s="110" t="str">
        <f>IF($C$328=0,"",IF(C320="[for completion]","",C320/$C$328))</f>
        <v/>
      </c>
      <c r="G320" s="110" t="str">
        <f>IF($D$328=0,"",IF(D320="[for completion]","",D320/$D$328))</f>
        <v/>
      </c>
    </row>
    <row r="321" spans="1:7" ht="15">
      <c r="A321" s="96" t="s">
        <v>1099</v>
      </c>
      <c r="B321" s="96" t="s">
        <v>981</v>
      </c>
      <c r="F321" s="110" t="str">
        <f aca="true" t="shared" si="13" ref="F321:F334">IF($C$328=0,"",IF(C321="[for completion]","",C321/$C$328))</f>
        <v/>
      </c>
      <c r="G321" s="110" t="str">
        <f aca="true" t="shared" si="14" ref="G321:G334">IF($D$328=0,"",IF(D321="[for completion]","",D321/$D$328))</f>
        <v/>
      </c>
    </row>
    <row r="322" spans="1:7" ht="15">
      <c r="A322" s="96" t="s">
        <v>1100</v>
      </c>
      <c r="B322" s="96" t="s">
        <v>983</v>
      </c>
      <c r="F322" s="110" t="str">
        <f t="shared" si="13"/>
        <v/>
      </c>
      <c r="G322" s="110" t="str">
        <f t="shared" si="14"/>
        <v/>
      </c>
    </row>
    <row r="323" spans="1:7" ht="15">
      <c r="A323" s="96" t="s">
        <v>1101</v>
      </c>
      <c r="B323" s="96" t="s">
        <v>985</v>
      </c>
      <c r="F323" s="110" t="str">
        <f t="shared" si="13"/>
        <v/>
      </c>
      <c r="G323" s="110" t="str">
        <f t="shared" si="14"/>
        <v/>
      </c>
    </row>
    <row r="324" spans="1:7" ht="15">
      <c r="A324" s="96" t="s">
        <v>1102</v>
      </c>
      <c r="B324" s="96" t="s">
        <v>987</v>
      </c>
      <c r="F324" s="110" t="str">
        <f t="shared" si="13"/>
        <v/>
      </c>
      <c r="G324" s="110" t="str">
        <f t="shared" si="14"/>
        <v/>
      </c>
    </row>
    <row r="325" spans="1:7" ht="15">
      <c r="A325" s="96" t="s">
        <v>1103</v>
      </c>
      <c r="B325" s="96" t="s">
        <v>989</v>
      </c>
      <c r="F325" s="110" t="str">
        <f t="shared" si="13"/>
        <v/>
      </c>
      <c r="G325" s="110" t="str">
        <f t="shared" si="14"/>
        <v/>
      </c>
    </row>
    <row r="326" spans="1:7" ht="15">
      <c r="A326" s="96" t="s">
        <v>1104</v>
      </c>
      <c r="B326" s="96" t="s">
        <v>991</v>
      </c>
      <c r="F326" s="110" t="str">
        <f t="shared" si="13"/>
        <v/>
      </c>
      <c r="G326" s="110" t="str">
        <f t="shared" si="14"/>
        <v/>
      </c>
    </row>
    <row r="327" spans="1:7" ht="15">
      <c r="A327" s="96" t="s">
        <v>1105</v>
      </c>
      <c r="B327" s="96" t="s">
        <v>993</v>
      </c>
      <c r="F327" s="110" t="str">
        <f t="shared" si="13"/>
        <v/>
      </c>
      <c r="G327" s="110" t="str">
        <f t="shared" si="14"/>
        <v/>
      </c>
    </row>
    <row r="328" spans="1:7" ht="15">
      <c r="A328" s="96" t="s">
        <v>1106</v>
      </c>
      <c r="B328" s="126" t="s">
        <v>268</v>
      </c>
      <c r="C328" s="96">
        <f>SUM(C320:C327)</f>
        <v>0</v>
      </c>
      <c r="D328" s="96">
        <f>SUM(D320:D327)</f>
        <v>0</v>
      </c>
      <c r="F328" s="112">
        <f>SUM(F320:F327)</f>
        <v>0</v>
      </c>
      <c r="G328" s="112">
        <f>SUM(G320:G327)</f>
        <v>0</v>
      </c>
    </row>
    <row r="329" spans="1:7" ht="15" outlineLevel="1">
      <c r="A329" s="96" t="s">
        <v>1107</v>
      </c>
      <c r="B329" s="113" t="s">
        <v>996</v>
      </c>
      <c r="F329" s="110" t="str">
        <f t="shared" si="13"/>
        <v/>
      </c>
      <c r="G329" s="110" t="str">
        <f t="shared" si="14"/>
        <v/>
      </c>
    </row>
    <row r="330" spans="1:7" ht="15" outlineLevel="1">
      <c r="A330" s="96" t="s">
        <v>1108</v>
      </c>
      <c r="B330" s="113" t="s">
        <v>998</v>
      </c>
      <c r="F330" s="110" t="str">
        <f t="shared" si="13"/>
        <v/>
      </c>
      <c r="G330" s="110" t="str">
        <f t="shared" si="14"/>
        <v/>
      </c>
    </row>
    <row r="331" spans="1:7" ht="15" outlineLevel="1">
      <c r="A331" s="96" t="s">
        <v>1109</v>
      </c>
      <c r="B331" s="113" t="s">
        <v>1000</v>
      </c>
      <c r="F331" s="110" t="str">
        <f t="shared" si="13"/>
        <v/>
      </c>
      <c r="G331" s="110" t="str">
        <f t="shared" si="14"/>
        <v/>
      </c>
    </row>
    <row r="332" spans="1:7" ht="15" outlineLevel="1">
      <c r="A332" s="96" t="s">
        <v>1110</v>
      </c>
      <c r="B332" s="113" t="s">
        <v>1002</v>
      </c>
      <c r="F332" s="110" t="str">
        <f t="shared" si="13"/>
        <v/>
      </c>
      <c r="G332" s="110" t="str">
        <f t="shared" si="14"/>
        <v/>
      </c>
    </row>
    <row r="333" spans="1:7" ht="15" outlineLevel="1">
      <c r="A333" s="96" t="s">
        <v>1111</v>
      </c>
      <c r="B333" s="113" t="s">
        <v>1004</v>
      </c>
      <c r="F333" s="110" t="str">
        <f t="shared" si="13"/>
        <v/>
      </c>
      <c r="G333" s="110" t="str">
        <f t="shared" si="14"/>
        <v/>
      </c>
    </row>
    <row r="334" spans="1:7" ht="15" outlineLevel="1">
      <c r="A334" s="96" t="s">
        <v>1112</v>
      </c>
      <c r="B334" s="113" t="s">
        <v>1006</v>
      </c>
      <c r="F334" s="110" t="str">
        <f t="shared" si="13"/>
        <v/>
      </c>
      <c r="G334" s="110" t="str">
        <f t="shared" si="14"/>
        <v/>
      </c>
    </row>
    <row r="335" spans="1:7" ht="15" outlineLevel="1">
      <c r="A335" s="96" t="s">
        <v>1113</v>
      </c>
      <c r="B335" s="113"/>
      <c r="F335" s="110"/>
      <c r="G335" s="110"/>
    </row>
    <row r="336" spans="1:7" ht="15" outlineLevel="1">
      <c r="A336" s="96" t="s">
        <v>1114</v>
      </c>
      <c r="B336" s="113"/>
      <c r="F336" s="110"/>
      <c r="G336" s="110"/>
    </row>
    <row r="337" spans="1:7" ht="15" outlineLevel="1">
      <c r="A337" s="96" t="s">
        <v>1115</v>
      </c>
      <c r="B337" s="113"/>
      <c r="F337" s="112"/>
      <c r="G337" s="112"/>
    </row>
    <row r="338" spans="1:7" ht="15" customHeight="1">
      <c r="A338" s="107"/>
      <c r="B338" s="108" t="s">
        <v>1116</v>
      </c>
      <c r="C338" s="107" t="s">
        <v>929</v>
      </c>
      <c r="D338" s="107" t="s">
        <v>930</v>
      </c>
      <c r="E338" s="107"/>
      <c r="F338" s="107" t="s">
        <v>724</v>
      </c>
      <c r="G338" s="107" t="s">
        <v>931</v>
      </c>
    </row>
    <row r="339" spans="1:7" ht="15">
      <c r="A339" s="96" t="s">
        <v>1117</v>
      </c>
      <c r="B339" s="96" t="s">
        <v>976</v>
      </c>
      <c r="C339" s="130" t="s">
        <v>283</v>
      </c>
      <c r="G339" s="96"/>
    </row>
    <row r="340" ht="15">
      <c r="G340" s="96"/>
    </row>
    <row r="341" spans="2:7" ht="15">
      <c r="B341" s="117" t="s">
        <v>977</v>
      </c>
      <c r="G341" s="96"/>
    </row>
    <row r="342" spans="1:7" ht="15">
      <c r="A342" s="96" t="s">
        <v>1118</v>
      </c>
      <c r="B342" s="96" t="s">
        <v>979</v>
      </c>
      <c r="C342" s="96" t="s">
        <v>283</v>
      </c>
      <c r="D342" s="96" t="s">
        <v>283</v>
      </c>
      <c r="F342" s="110" t="str">
        <f>IF($C$350=0,"",IF(C342="[Mark as ND1 if not relevant]","",C342/$C$350))</f>
        <v/>
      </c>
      <c r="G342" s="110" t="str">
        <f>IF($D$350=0,"",IF(D342="[Mark as ND1 if not relevant]","",D342/$D$350))</f>
        <v/>
      </c>
    </row>
    <row r="343" spans="1:7" ht="15">
      <c r="A343" s="96" t="s">
        <v>1119</v>
      </c>
      <c r="B343" s="96" t="s">
        <v>981</v>
      </c>
      <c r="C343" s="96" t="s">
        <v>283</v>
      </c>
      <c r="D343" s="96" t="s">
        <v>283</v>
      </c>
      <c r="F343" s="110" t="str">
        <f aca="true" t="shared" si="15" ref="F343:F349">IF($C$350=0,"",IF(C343="[Mark as ND1 if not relevant]","",C343/$C$350))</f>
        <v/>
      </c>
      <c r="G343" s="110" t="str">
        <f aca="true" t="shared" si="16" ref="G343:G349">IF($D$350=0,"",IF(D343="[Mark as ND1 if not relevant]","",D343/$D$350))</f>
        <v/>
      </c>
    </row>
    <row r="344" spans="1:7" ht="15">
      <c r="A344" s="96" t="s">
        <v>1120</v>
      </c>
      <c r="B344" s="96" t="s">
        <v>983</v>
      </c>
      <c r="C344" s="96" t="s">
        <v>283</v>
      </c>
      <c r="D344" s="96" t="s">
        <v>283</v>
      </c>
      <c r="F344" s="110" t="str">
        <f t="shared" si="15"/>
        <v/>
      </c>
      <c r="G344" s="110" t="str">
        <f t="shared" si="16"/>
        <v/>
      </c>
    </row>
    <row r="345" spans="1:7" ht="15">
      <c r="A345" s="96" t="s">
        <v>1121</v>
      </c>
      <c r="B345" s="96" t="s">
        <v>985</v>
      </c>
      <c r="C345" s="96" t="s">
        <v>283</v>
      </c>
      <c r="D345" s="96" t="s">
        <v>283</v>
      </c>
      <c r="F345" s="110" t="str">
        <f t="shared" si="15"/>
        <v/>
      </c>
      <c r="G345" s="110" t="str">
        <f t="shared" si="16"/>
        <v/>
      </c>
    </row>
    <row r="346" spans="1:7" ht="15">
      <c r="A346" s="96" t="s">
        <v>1122</v>
      </c>
      <c r="B346" s="96" t="s">
        <v>987</v>
      </c>
      <c r="C346" s="96" t="s">
        <v>283</v>
      </c>
      <c r="D346" s="96" t="s">
        <v>283</v>
      </c>
      <c r="F346" s="110" t="str">
        <f t="shared" si="15"/>
        <v/>
      </c>
      <c r="G346" s="110" t="str">
        <f t="shared" si="16"/>
        <v/>
      </c>
    </row>
    <row r="347" spans="1:7" ht="15">
      <c r="A347" s="96" t="s">
        <v>1123</v>
      </c>
      <c r="B347" s="96" t="s">
        <v>989</v>
      </c>
      <c r="C347" s="96" t="s">
        <v>283</v>
      </c>
      <c r="D347" s="96" t="s">
        <v>283</v>
      </c>
      <c r="F347" s="110" t="str">
        <f t="shared" si="15"/>
        <v/>
      </c>
      <c r="G347" s="110" t="str">
        <f t="shared" si="16"/>
        <v/>
      </c>
    </row>
    <row r="348" spans="1:7" ht="15">
      <c r="A348" s="96" t="s">
        <v>1124</v>
      </c>
      <c r="B348" s="96" t="s">
        <v>991</v>
      </c>
      <c r="C348" s="96" t="s">
        <v>283</v>
      </c>
      <c r="D348" s="96" t="s">
        <v>283</v>
      </c>
      <c r="F348" s="110" t="str">
        <f t="shared" si="15"/>
        <v/>
      </c>
      <c r="G348" s="110" t="str">
        <f t="shared" si="16"/>
        <v/>
      </c>
    </row>
    <row r="349" spans="1:7" ht="15">
      <c r="A349" s="96" t="s">
        <v>1125</v>
      </c>
      <c r="B349" s="96" t="s">
        <v>993</v>
      </c>
      <c r="C349" s="96" t="s">
        <v>283</v>
      </c>
      <c r="D349" s="96" t="s">
        <v>283</v>
      </c>
      <c r="F349" s="110" t="str">
        <f t="shared" si="15"/>
        <v/>
      </c>
      <c r="G349" s="110" t="str">
        <f t="shared" si="16"/>
        <v/>
      </c>
    </row>
    <row r="350" spans="1:7" ht="15">
      <c r="A350" s="96" t="s">
        <v>1126</v>
      </c>
      <c r="B350" s="126" t="s">
        <v>268</v>
      </c>
      <c r="C350" s="96">
        <f>SUM(C342:C349)</f>
        <v>0</v>
      </c>
      <c r="D350" s="96">
        <f>SUM(D342:D349)</f>
        <v>0</v>
      </c>
      <c r="F350" s="112">
        <f>SUM(F342:F349)</f>
        <v>0</v>
      </c>
      <c r="G350" s="112">
        <f>SUM(G342:G349)</f>
        <v>0</v>
      </c>
    </row>
    <row r="351" spans="1:7" ht="15" outlineLevel="1">
      <c r="A351" s="96" t="s">
        <v>1127</v>
      </c>
      <c r="B351" s="113" t="s">
        <v>996</v>
      </c>
      <c r="F351" s="110" t="str">
        <f aca="true" t="shared" si="17" ref="F351:F356">IF($C$350=0,"",IF(C351="[for completion]","",C351/$C$350))</f>
        <v/>
      </c>
      <c r="G351" s="110" t="str">
        <f aca="true" t="shared" si="18" ref="G351:G356">IF($D$350=0,"",IF(D351="[for completion]","",D351/$D$350))</f>
        <v/>
      </c>
    </row>
    <row r="352" spans="1:7" ht="15" outlineLevel="1">
      <c r="A352" s="96" t="s">
        <v>1128</v>
      </c>
      <c r="B352" s="113" t="s">
        <v>998</v>
      </c>
      <c r="F352" s="110" t="str">
        <f t="shared" si="17"/>
        <v/>
      </c>
      <c r="G352" s="110" t="str">
        <f t="shared" si="18"/>
        <v/>
      </c>
    </row>
    <row r="353" spans="1:7" ht="15" outlineLevel="1">
      <c r="A353" s="96" t="s">
        <v>1129</v>
      </c>
      <c r="B353" s="113" t="s">
        <v>1000</v>
      </c>
      <c r="F353" s="110" t="str">
        <f t="shared" si="17"/>
        <v/>
      </c>
      <c r="G353" s="110" t="str">
        <f t="shared" si="18"/>
        <v/>
      </c>
    </row>
    <row r="354" spans="1:7" ht="15" outlineLevel="1">
      <c r="A354" s="96" t="s">
        <v>1130</v>
      </c>
      <c r="B354" s="113" t="s">
        <v>1002</v>
      </c>
      <c r="F354" s="110" t="str">
        <f t="shared" si="17"/>
        <v/>
      </c>
      <c r="G354" s="110" t="str">
        <f t="shared" si="18"/>
        <v/>
      </c>
    </row>
    <row r="355" spans="1:7" ht="15" outlineLevel="1">
      <c r="A355" s="96" t="s">
        <v>1131</v>
      </c>
      <c r="B355" s="113" t="s">
        <v>1004</v>
      </c>
      <c r="F355" s="110" t="str">
        <f t="shared" si="17"/>
        <v/>
      </c>
      <c r="G355" s="110" t="str">
        <f t="shared" si="18"/>
        <v/>
      </c>
    </row>
    <row r="356" spans="1:7" ht="15" outlineLevel="1">
      <c r="A356" s="96" t="s">
        <v>1132</v>
      </c>
      <c r="B356" s="113" t="s">
        <v>1006</v>
      </c>
      <c r="F356" s="110" t="str">
        <f t="shared" si="17"/>
        <v/>
      </c>
      <c r="G356" s="110" t="str">
        <f t="shared" si="18"/>
        <v/>
      </c>
    </row>
    <row r="357" spans="1:7" ht="15" outlineLevel="1">
      <c r="A357" s="96" t="s">
        <v>1133</v>
      </c>
      <c r="B357" s="113"/>
      <c r="F357" s="110"/>
      <c r="G357" s="110"/>
    </row>
    <row r="358" spans="1:7" ht="15" outlineLevel="1">
      <c r="A358" s="96" t="s">
        <v>1134</v>
      </c>
      <c r="B358" s="113"/>
      <c r="F358" s="110"/>
      <c r="G358" s="110"/>
    </row>
    <row r="359" spans="1:7" ht="15" outlineLevel="1">
      <c r="A359" s="96" t="s">
        <v>1135</v>
      </c>
      <c r="B359" s="113"/>
      <c r="F359" s="110"/>
      <c r="G359" s="112"/>
    </row>
    <row r="360" spans="1:7" ht="15" customHeight="1">
      <c r="A360" s="107"/>
      <c r="B360" s="108" t="s">
        <v>1136</v>
      </c>
      <c r="C360" s="107" t="s">
        <v>1137</v>
      </c>
      <c r="D360" s="107"/>
      <c r="E360" s="107"/>
      <c r="F360" s="107"/>
      <c r="G360" s="109"/>
    </row>
    <row r="361" spans="1:7" ht="15">
      <c r="A361" s="96" t="s">
        <v>1138</v>
      </c>
      <c r="B361" s="117" t="s">
        <v>1139</v>
      </c>
      <c r="C361" s="130"/>
      <c r="G361" s="96"/>
    </row>
    <row r="362" spans="1:7" ht="15">
      <c r="A362" s="96" t="s">
        <v>1140</v>
      </c>
      <c r="B362" s="117" t="s">
        <v>1141</v>
      </c>
      <c r="C362" s="130"/>
      <c r="G362" s="96"/>
    </row>
    <row r="363" spans="1:7" ht="15">
      <c r="A363" s="96" t="s">
        <v>1142</v>
      </c>
      <c r="B363" s="117" t="s">
        <v>1143</v>
      </c>
      <c r="C363" s="130"/>
      <c r="G363" s="96"/>
    </row>
    <row r="364" spans="1:7" ht="15">
      <c r="A364" s="96" t="s">
        <v>1144</v>
      </c>
      <c r="B364" s="117" t="s">
        <v>1145</v>
      </c>
      <c r="C364" s="130"/>
      <c r="G364" s="96"/>
    </row>
    <row r="365" spans="1:7" ht="15">
      <c r="A365" s="96" t="s">
        <v>1146</v>
      </c>
      <c r="B365" s="117" t="s">
        <v>1147</v>
      </c>
      <c r="C365" s="130"/>
      <c r="G365" s="96"/>
    </row>
    <row r="366" spans="1:7" ht="15">
      <c r="A366" s="96" t="s">
        <v>1148</v>
      </c>
      <c r="B366" s="117" t="s">
        <v>1149</v>
      </c>
      <c r="C366" s="130"/>
      <c r="G366" s="96"/>
    </row>
    <row r="367" spans="1:7" ht="15">
      <c r="A367" s="96" t="s">
        <v>1150</v>
      </c>
      <c r="B367" s="117" t="s">
        <v>1151</v>
      </c>
      <c r="C367" s="130"/>
      <c r="G367" s="96"/>
    </row>
    <row r="368" spans="1:7" ht="15">
      <c r="A368" s="96" t="s">
        <v>1152</v>
      </c>
      <c r="B368" s="117" t="s">
        <v>1153</v>
      </c>
      <c r="C368" s="130"/>
      <c r="G368" s="96"/>
    </row>
    <row r="369" spans="1:7" ht="15">
      <c r="A369" s="96" t="s">
        <v>1154</v>
      </c>
      <c r="B369" s="117" t="s">
        <v>1155</v>
      </c>
      <c r="C369" s="130"/>
      <c r="G369" s="96"/>
    </row>
    <row r="370" spans="1:7" ht="15">
      <c r="A370" s="96" t="s">
        <v>1156</v>
      </c>
      <c r="B370" s="117" t="s">
        <v>266</v>
      </c>
      <c r="C370" s="130"/>
      <c r="G370" s="96"/>
    </row>
    <row r="371" spans="1:7" ht="15" outlineLevel="1">
      <c r="A371" s="96" t="s">
        <v>1157</v>
      </c>
      <c r="B371" s="113" t="s">
        <v>1158</v>
      </c>
      <c r="C371" s="130"/>
      <c r="G371" s="96"/>
    </row>
    <row r="372" spans="1:7" ht="15" outlineLevel="1">
      <c r="A372" s="96" t="s">
        <v>1159</v>
      </c>
      <c r="B372" s="113" t="s">
        <v>270</v>
      </c>
      <c r="C372" s="130"/>
      <c r="G372" s="96"/>
    </row>
    <row r="373" spans="1:7" ht="15" outlineLevel="1">
      <c r="A373" s="96" t="s">
        <v>1160</v>
      </c>
      <c r="B373" s="113" t="s">
        <v>270</v>
      </c>
      <c r="C373" s="130"/>
      <c r="G373" s="96"/>
    </row>
    <row r="374" spans="1:7" ht="15" outlineLevel="1">
      <c r="A374" s="96" t="s">
        <v>1161</v>
      </c>
      <c r="B374" s="113" t="s">
        <v>270</v>
      </c>
      <c r="C374" s="130"/>
      <c r="G374" s="96"/>
    </row>
    <row r="375" spans="1:7" ht="15" outlineLevel="1">
      <c r="A375" s="96" t="s">
        <v>1162</v>
      </c>
      <c r="B375" s="113" t="s">
        <v>270</v>
      </c>
      <c r="C375" s="130"/>
      <c r="G375" s="96"/>
    </row>
    <row r="376" spans="1:7" ht="15" outlineLevel="1">
      <c r="A376" s="96" t="s">
        <v>1163</v>
      </c>
      <c r="B376" s="113" t="s">
        <v>270</v>
      </c>
      <c r="C376" s="130"/>
      <c r="G376" s="96"/>
    </row>
    <row r="377" spans="1:7" ht="15" outlineLevel="1">
      <c r="A377" s="96" t="s">
        <v>1164</v>
      </c>
      <c r="B377" s="113" t="s">
        <v>270</v>
      </c>
      <c r="C377" s="130"/>
      <c r="G377" s="96"/>
    </row>
    <row r="378" spans="1:7" ht="15" outlineLevel="1">
      <c r="A378" s="96" t="s">
        <v>1165</v>
      </c>
      <c r="B378" s="113" t="s">
        <v>270</v>
      </c>
      <c r="C378" s="130"/>
      <c r="G378" s="96"/>
    </row>
    <row r="379" spans="1:7" ht="15" outlineLevel="1">
      <c r="A379" s="96" t="s">
        <v>1166</v>
      </c>
      <c r="B379" s="113" t="s">
        <v>270</v>
      </c>
      <c r="C379" s="130"/>
      <c r="G379" s="96"/>
    </row>
    <row r="380" spans="1:7" ht="15" outlineLevel="1">
      <c r="A380" s="96" t="s">
        <v>1167</v>
      </c>
      <c r="B380" s="113" t="s">
        <v>270</v>
      </c>
      <c r="C380" s="130"/>
      <c r="G380" s="96"/>
    </row>
    <row r="381" spans="1:7" ht="15" outlineLevel="1">
      <c r="A381" s="96" t="s">
        <v>1168</v>
      </c>
      <c r="B381" s="113" t="s">
        <v>270</v>
      </c>
      <c r="C381" s="130"/>
      <c r="G381" s="96"/>
    </row>
    <row r="382" spans="1:3" ht="15" outlineLevel="1">
      <c r="A382" s="96" t="s">
        <v>1169</v>
      </c>
      <c r="B382" s="113" t="s">
        <v>270</v>
      </c>
      <c r="C382" s="130"/>
    </row>
    <row r="383" spans="1:3" ht="15" outlineLevel="1">
      <c r="A383" s="96" t="s">
        <v>1170</v>
      </c>
      <c r="B383" s="113" t="s">
        <v>270</v>
      </c>
      <c r="C383" s="130"/>
    </row>
    <row r="384" spans="1:3" ht="15" outlineLevel="1">
      <c r="A384" s="96" t="s">
        <v>1171</v>
      </c>
      <c r="B384" s="113" t="s">
        <v>270</v>
      </c>
      <c r="C384" s="130"/>
    </row>
    <row r="385" spans="1:3" ht="15" outlineLevel="1">
      <c r="A385" s="96" t="s">
        <v>1172</v>
      </c>
      <c r="B385" s="113" t="s">
        <v>270</v>
      </c>
      <c r="C385" s="130"/>
    </row>
    <row r="386" spans="1:3" ht="15" outlineLevel="1">
      <c r="A386" s="96" t="s">
        <v>1173</v>
      </c>
      <c r="B386" s="113" t="s">
        <v>270</v>
      </c>
      <c r="C386" s="130"/>
    </row>
    <row r="387" spans="1:3" ht="15" outlineLevel="1">
      <c r="A387" s="96" t="s">
        <v>1174</v>
      </c>
      <c r="B387" s="113" t="s">
        <v>270</v>
      </c>
      <c r="C387" s="130"/>
    </row>
    <row r="388" ht="15">
      <c r="C388" s="130"/>
    </row>
    <row r="389" ht="15">
      <c r="C389" s="130"/>
    </row>
    <row r="390" ht="15">
      <c r="C390" s="130"/>
    </row>
    <row r="391" ht="15">
      <c r="C391" s="130"/>
    </row>
    <row r="392" ht="15">
      <c r="C392" s="130"/>
    </row>
    <row r="393" ht="15">
      <c r="C393" s="13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3"/>
  <sheetViews>
    <sheetView zoomScale="85" zoomScaleNormal="85" workbookViewId="0" topLeftCell="A1"/>
  </sheetViews>
  <sheetFormatPr defaultColWidth="11.421875" defaultRowHeight="15" outlineLevelRow="1"/>
  <cols>
    <col min="1" max="1" width="16.28125" style="0" customWidth="1"/>
    <col min="2" max="2" width="89.8515625" style="23" bestFit="1" customWidth="1"/>
    <col min="3" max="3" width="134.7109375" style="2" customWidth="1"/>
    <col min="4" max="13" width="11.421875" style="2" customWidth="1"/>
  </cols>
  <sheetData>
    <row r="1" spans="1:13" s="135" customFormat="1" ht="31.5">
      <c r="A1" s="133" t="s">
        <v>1175</v>
      </c>
      <c r="B1" s="133"/>
      <c r="C1" s="372" t="s">
        <v>176</v>
      </c>
      <c r="D1" s="18"/>
      <c r="E1" s="18"/>
      <c r="F1" s="18"/>
      <c r="G1" s="18"/>
      <c r="H1" s="18"/>
      <c r="I1" s="18"/>
      <c r="J1" s="18"/>
      <c r="K1" s="18"/>
      <c r="L1" s="18"/>
      <c r="M1" s="18"/>
    </row>
    <row r="2" spans="2:3" ht="15">
      <c r="B2" s="21"/>
      <c r="C2" s="21"/>
    </row>
    <row r="3" spans="1:3" ht="15">
      <c r="A3" s="72" t="s">
        <v>1176</v>
      </c>
      <c r="B3" s="73"/>
      <c r="C3" s="21"/>
    </row>
    <row r="4" ht="15">
      <c r="C4" s="21"/>
    </row>
    <row r="5" spans="1:3" ht="37.5">
      <c r="A5" s="34" t="s">
        <v>187</v>
      </c>
      <c r="B5" s="34" t="s">
        <v>1177</v>
      </c>
      <c r="C5" s="74" t="s">
        <v>1178</v>
      </c>
    </row>
    <row r="6" spans="1:3" ht="30">
      <c r="A6" s="1" t="s">
        <v>1179</v>
      </c>
      <c r="B6" s="37" t="s">
        <v>1180</v>
      </c>
      <c r="C6" s="96" t="s">
        <v>1181</v>
      </c>
    </row>
    <row r="7" spans="1:3" ht="30">
      <c r="A7" s="1" t="s">
        <v>1182</v>
      </c>
      <c r="B7" s="37" t="s">
        <v>1183</v>
      </c>
      <c r="C7" s="96" t="s">
        <v>1184</v>
      </c>
    </row>
    <row r="8" spans="1:3" ht="15">
      <c r="A8" s="1" t="s">
        <v>1185</v>
      </c>
      <c r="B8" s="37" t="s">
        <v>1186</v>
      </c>
      <c r="C8" s="96" t="s">
        <v>1187</v>
      </c>
    </row>
    <row r="9" spans="1:3" ht="30">
      <c r="A9" s="1" t="s">
        <v>1188</v>
      </c>
      <c r="B9" s="37" t="s">
        <v>1189</v>
      </c>
      <c r="C9" s="96" t="s">
        <v>1190</v>
      </c>
    </row>
    <row r="10" spans="1:3" ht="44.25" customHeight="1">
      <c r="A10" s="1" t="s">
        <v>1191</v>
      </c>
      <c r="B10" s="37" t="s">
        <v>1192</v>
      </c>
      <c r="C10" s="96" t="s">
        <v>1193</v>
      </c>
    </row>
    <row r="11" spans="1:3" ht="54.75" customHeight="1">
      <c r="A11" s="1" t="s">
        <v>1194</v>
      </c>
      <c r="B11" s="37" t="s">
        <v>1195</v>
      </c>
      <c r="C11" s="96" t="s">
        <v>1196</v>
      </c>
    </row>
    <row r="12" spans="1:3" ht="15">
      <c r="A12" s="1" t="s">
        <v>1197</v>
      </c>
      <c r="B12" s="37" t="s">
        <v>1198</v>
      </c>
      <c r="C12" s="96" t="s">
        <v>1199</v>
      </c>
    </row>
    <row r="13" spans="1:3" ht="15">
      <c r="A13" s="1" t="s">
        <v>1200</v>
      </c>
      <c r="B13" s="37" t="s">
        <v>1201</v>
      </c>
      <c r="C13" s="96" t="s">
        <v>1202</v>
      </c>
    </row>
    <row r="14" spans="1:3" ht="45">
      <c r="A14" s="1" t="s">
        <v>1203</v>
      </c>
      <c r="B14" s="37" t="s">
        <v>1204</v>
      </c>
      <c r="C14" s="96" t="s">
        <v>1205</v>
      </c>
    </row>
    <row r="15" spans="1:3" ht="30">
      <c r="A15" s="1" t="s">
        <v>1206</v>
      </c>
      <c r="B15" s="37" t="s">
        <v>1207</v>
      </c>
      <c r="C15" s="96" t="s">
        <v>1208</v>
      </c>
    </row>
    <row r="16" spans="1:3" ht="30">
      <c r="A16" s="1" t="s">
        <v>1209</v>
      </c>
      <c r="B16" s="41" t="s">
        <v>1210</v>
      </c>
      <c r="C16" s="96" t="s">
        <v>1211</v>
      </c>
    </row>
    <row r="17" spans="1:3" ht="30" customHeight="1">
      <c r="A17" s="1" t="s">
        <v>1212</v>
      </c>
      <c r="B17" s="41" t="s">
        <v>1213</v>
      </c>
      <c r="C17" s="96" t="s">
        <v>1214</v>
      </c>
    </row>
    <row r="18" spans="1:3" ht="15">
      <c r="A18" s="1" t="s">
        <v>1215</v>
      </c>
      <c r="B18" s="41" t="s">
        <v>1216</v>
      </c>
      <c r="C18" s="96" t="s">
        <v>1217</v>
      </c>
    </row>
    <row r="19" spans="1:3" ht="15" outlineLevel="1">
      <c r="A19" s="1" t="s">
        <v>1218</v>
      </c>
      <c r="B19" s="38" t="s">
        <v>1219</v>
      </c>
      <c r="C19" s="23"/>
    </row>
    <row r="20" spans="1:3" ht="15" outlineLevel="1">
      <c r="A20" s="1" t="s">
        <v>1220</v>
      </c>
      <c r="B20" s="71"/>
      <c r="C20" s="23"/>
    </row>
    <row r="21" spans="1:3" ht="15" outlineLevel="1">
      <c r="A21" s="1" t="s">
        <v>1221</v>
      </c>
      <c r="B21" s="71"/>
      <c r="C21" s="23"/>
    </row>
    <row r="22" spans="1:3" ht="15" outlineLevel="1">
      <c r="A22" s="1" t="s">
        <v>1222</v>
      </c>
      <c r="B22" s="71"/>
      <c r="C22" s="23"/>
    </row>
    <row r="23" spans="1:3" ht="15" outlineLevel="1">
      <c r="A23" s="1" t="s">
        <v>1223</v>
      </c>
      <c r="B23" s="71"/>
      <c r="C23" s="23"/>
    </row>
    <row r="24" spans="1:3" ht="18.75">
      <c r="A24" s="34"/>
      <c r="B24" s="34" t="s">
        <v>1224</v>
      </c>
      <c r="C24" s="74" t="s">
        <v>1225</v>
      </c>
    </row>
    <row r="25" spans="1:3" ht="15">
      <c r="A25" s="1" t="s">
        <v>1226</v>
      </c>
      <c r="B25" s="41" t="s">
        <v>1227</v>
      </c>
      <c r="C25" s="23" t="s">
        <v>234</v>
      </c>
    </row>
    <row r="26" spans="1:3" ht="15">
      <c r="A26" s="1" t="s">
        <v>1228</v>
      </c>
      <c r="B26" s="41" t="s">
        <v>1229</v>
      </c>
      <c r="C26" s="23" t="s">
        <v>283</v>
      </c>
    </row>
    <row r="27" spans="1:3" ht="15">
      <c r="A27" s="1" t="s">
        <v>1230</v>
      </c>
      <c r="B27" s="41" t="s">
        <v>1231</v>
      </c>
      <c r="C27" s="23" t="s">
        <v>1232</v>
      </c>
    </row>
    <row r="28" spans="1:3" ht="15" outlineLevel="1">
      <c r="A28" s="1" t="s">
        <v>1233</v>
      </c>
      <c r="B28" s="40"/>
      <c r="C28" s="23"/>
    </row>
    <row r="29" spans="1:3" ht="15" outlineLevel="1">
      <c r="A29" s="1" t="s">
        <v>1234</v>
      </c>
      <c r="B29" s="40"/>
      <c r="C29" s="23"/>
    </row>
    <row r="30" spans="1:3" ht="15" outlineLevel="1">
      <c r="A30" s="1" t="s">
        <v>1235</v>
      </c>
      <c r="B30" s="41"/>
      <c r="C30" s="23"/>
    </row>
    <row r="31" spans="1:3" ht="18.75">
      <c r="A31" s="34"/>
      <c r="B31" s="34" t="s">
        <v>1236</v>
      </c>
      <c r="C31" s="74" t="s">
        <v>1178</v>
      </c>
    </row>
    <row r="32" spans="1:3" ht="15">
      <c r="A32" s="1" t="s">
        <v>1237</v>
      </c>
      <c r="B32" s="37" t="s">
        <v>1238</v>
      </c>
      <c r="C32" s="23" t="s">
        <v>283</v>
      </c>
    </row>
    <row r="33" spans="1:2" ht="15">
      <c r="A33" s="1" t="s">
        <v>1239</v>
      </c>
      <c r="B33" s="40"/>
    </row>
    <row r="34" spans="1:2" ht="15">
      <c r="A34" s="1" t="s">
        <v>1240</v>
      </c>
      <c r="B34" s="40"/>
    </row>
    <row r="35" spans="1:2" ht="15">
      <c r="A35" s="1" t="s">
        <v>1241</v>
      </c>
      <c r="B35" s="40"/>
    </row>
    <row r="36" spans="1:2" ht="15">
      <c r="A36" s="1" t="s">
        <v>1242</v>
      </c>
      <c r="B36" s="40"/>
    </row>
    <row r="37" spans="1:2" ht="15">
      <c r="A37" s="1" t="s">
        <v>1243</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28"/>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5"/>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6"/>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AG555"/>
  <sheetViews>
    <sheetView tabSelected="1" view="pageBreakPreview" zoomScale="60" workbookViewId="0" topLeftCell="A1">
      <selection activeCell="E11" sqref="E11"/>
    </sheetView>
  </sheetViews>
  <sheetFormatPr defaultColWidth="9.140625" defaultRowHeight="15"/>
  <cols>
    <col min="1" max="1" width="81.57421875" style="19" customWidth="1"/>
    <col min="2" max="2" width="45.28125" style="19" bestFit="1" customWidth="1"/>
    <col min="3" max="3" width="46.57421875" style="19" bestFit="1" customWidth="1"/>
    <col min="4" max="4" width="37.57421875" style="19" customWidth="1"/>
    <col min="5" max="5" width="28.421875" style="19" customWidth="1"/>
    <col min="6" max="6" width="23.140625" style="19" customWidth="1"/>
    <col min="7" max="7" width="21.421875" style="19" customWidth="1"/>
    <col min="8" max="8" width="24.8515625" style="19" customWidth="1"/>
    <col min="9" max="9" width="24.00390625" style="19" customWidth="1"/>
    <col min="10" max="10" width="21.00390625" style="19" customWidth="1"/>
    <col min="11" max="12" width="21.140625" style="19" customWidth="1"/>
    <col min="13" max="16384" width="9.140625" style="19" customWidth="1"/>
  </cols>
  <sheetData>
    <row r="1" spans="1:3" ht="25.5" customHeight="1">
      <c r="A1" s="151" t="s">
        <v>1244</v>
      </c>
      <c r="B1" s="152"/>
      <c r="C1" s="152"/>
    </row>
    <row r="2" spans="1:3" ht="13.5" customHeight="1">
      <c r="A2" s="153"/>
      <c r="B2" s="152"/>
      <c r="C2" s="152"/>
    </row>
    <row r="3" spans="1:3" ht="25.5" customHeight="1">
      <c r="A3" s="154" t="s">
        <v>1245</v>
      </c>
      <c r="B3" s="155"/>
      <c r="C3" s="156"/>
    </row>
    <row r="4" spans="1:3" ht="103.5" customHeight="1">
      <c r="A4" s="157" t="s">
        <v>1246</v>
      </c>
      <c r="B4" s="158"/>
      <c r="C4" s="159"/>
    </row>
    <row r="5" spans="1:3" ht="25.5" customHeight="1">
      <c r="A5" s="160" t="s">
        <v>1247</v>
      </c>
      <c r="B5" s="161"/>
      <c r="C5" s="162"/>
    </row>
    <row r="6" spans="1:3" ht="33.75" customHeight="1">
      <c r="A6" s="157" t="s">
        <v>1248</v>
      </c>
      <c r="B6" s="158"/>
      <c r="C6" s="159"/>
    </row>
    <row r="7" spans="1:3" ht="25.5" customHeight="1">
      <c r="A7" s="163" t="s">
        <v>1249</v>
      </c>
      <c r="B7" s="161"/>
      <c r="C7" s="162"/>
    </row>
    <row r="8" spans="1:3" ht="60" customHeight="1">
      <c r="A8" s="157" t="s">
        <v>1250</v>
      </c>
      <c r="B8" s="158"/>
      <c r="C8" s="159"/>
    </row>
    <row r="9" spans="1:3" ht="110.25" customHeight="1">
      <c r="A9" s="164" t="s">
        <v>1251</v>
      </c>
      <c r="B9" s="165"/>
      <c r="C9" s="166"/>
    </row>
    <row r="11" spans="1:33" s="170" customFormat="1" ht="18">
      <c r="A11" s="167" t="s">
        <v>1252</v>
      </c>
      <c r="B11" s="168"/>
      <c r="C11" s="168"/>
      <c r="D11" s="168"/>
      <c r="E11" s="169"/>
      <c r="F11" s="168"/>
      <c r="G11" s="169"/>
      <c r="H11" s="168"/>
      <c r="I11" s="168"/>
      <c r="J11" s="168"/>
      <c r="K11" s="168"/>
      <c r="L11" s="168"/>
      <c r="M11" s="169"/>
      <c r="N11" s="169"/>
      <c r="O11" s="169"/>
      <c r="P11" s="169"/>
      <c r="Q11" s="169"/>
      <c r="R11" s="169"/>
      <c r="S11" s="169"/>
      <c r="T11" s="169"/>
      <c r="U11" s="169"/>
      <c r="V11" s="169"/>
      <c r="W11" s="169"/>
      <c r="X11" s="169"/>
      <c r="Y11" s="169"/>
      <c r="Z11" s="169"/>
      <c r="AA11" s="169"/>
      <c r="AB11" s="169"/>
      <c r="AC11" s="169"/>
      <c r="AD11" s="169"/>
      <c r="AE11" s="169"/>
      <c r="AF11" s="169"/>
      <c r="AG11" s="169"/>
    </row>
    <row r="12" spans="1:33" s="170" customFormat="1" ht="18.75" thickBot="1">
      <c r="A12" s="167"/>
      <c r="B12" s="168"/>
      <c r="C12" s="168"/>
      <c r="D12" s="168"/>
      <c r="E12" s="169"/>
      <c r="F12" s="168"/>
      <c r="G12" s="169"/>
      <c r="H12" s="168"/>
      <c r="I12" s="168"/>
      <c r="J12" s="168"/>
      <c r="K12" s="168"/>
      <c r="L12" s="168"/>
      <c r="M12" s="169"/>
      <c r="N12" s="169"/>
      <c r="O12" s="169"/>
      <c r="P12" s="169"/>
      <c r="Q12" s="169"/>
      <c r="R12" s="169"/>
      <c r="S12" s="169"/>
      <c r="T12" s="169"/>
      <c r="U12" s="169"/>
      <c r="V12" s="169"/>
      <c r="W12" s="169"/>
      <c r="X12" s="169"/>
      <c r="Y12" s="169"/>
      <c r="Z12" s="169"/>
      <c r="AA12" s="169"/>
      <c r="AB12" s="169"/>
      <c r="AC12" s="169"/>
      <c r="AD12" s="169"/>
      <c r="AE12" s="169"/>
      <c r="AF12" s="169"/>
      <c r="AG12" s="169"/>
    </row>
    <row r="13" spans="1:33" s="170" customFormat="1" ht="18">
      <c r="A13" s="171" t="s">
        <v>1253</v>
      </c>
      <c r="B13" s="386" t="s">
        <v>164</v>
      </c>
      <c r="C13" s="421"/>
      <c r="D13" s="172"/>
      <c r="E13" s="169"/>
      <c r="F13" s="168"/>
      <c r="G13" s="169"/>
      <c r="H13" s="168"/>
      <c r="I13" s="168"/>
      <c r="J13" s="168"/>
      <c r="K13" s="168"/>
      <c r="L13" s="168"/>
      <c r="M13" s="169"/>
      <c r="N13" s="169"/>
      <c r="O13" s="169"/>
      <c r="P13" s="169"/>
      <c r="Q13" s="169"/>
      <c r="R13" s="169"/>
      <c r="S13" s="169"/>
      <c r="T13" s="169"/>
      <c r="U13" s="169"/>
      <c r="V13" s="169"/>
      <c r="W13" s="169"/>
      <c r="X13" s="169"/>
      <c r="Y13" s="169"/>
      <c r="Z13" s="169"/>
      <c r="AA13" s="169"/>
      <c r="AB13" s="169"/>
      <c r="AC13" s="169"/>
      <c r="AD13" s="169"/>
      <c r="AE13" s="169"/>
      <c r="AF13" s="169"/>
      <c r="AG13" s="169"/>
    </row>
    <row r="14" spans="1:33" s="170" customFormat="1" ht="18">
      <c r="A14" s="173" t="s">
        <v>1254</v>
      </c>
      <c r="B14" s="387" t="s">
        <v>1255</v>
      </c>
      <c r="C14" s="422"/>
      <c r="D14" s="172"/>
      <c r="E14" s="168"/>
      <c r="F14" s="168"/>
      <c r="G14" s="169"/>
      <c r="H14" s="168"/>
      <c r="I14" s="168"/>
      <c r="J14" s="168"/>
      <c r="K14" s="168"/>
      <c r="L14" s="168"/>
      <c r="M14" s="169"/>
      <c r="N14" s="169"/>
      <c r="O14" s="169"/>
      <c r="P14" s="169"/>
      <c r="Q14" s="169"/>
      <c r="R14" s="169"/>
      <c r="S14" s="169"/>
      <c r="T14" s="169"/>
      <c r="U14" s="169"/>
      <c r="V14" s="169"/>
      <c r="W14" s="169"/>
      <c r="X14" s="169"/>
      <c r="Y14" s="169"/>
      <c r="Z14" s="169"/>
      <c r="AA14" s="169"/>
      <c r="AB14" s="169"/>
      <c r="AC14" s="169"/>
      <c r="AD14" s="169"/>
      <c r="AE14" s="169"/>
      <c r="AF14" s="169"/>
      <c r="AG14" s="169"/>
    </row>
    <row r="15" spans="1:33" s="170" customFormat="1" ht="18">
      <c r="A15" s="173" t="s">
        <v>1256</v>
      </c>
      <c r="B15" s="387" t="s">
        <v>1257</v>
      </c>
      <c r="C15" s="422"/>
      <c r="D15" s="172"/>
      <c r="E15" s="169"/>
      <c r="F15" s="168"/>
      <c r="G15" s="168"/>
      <c r="H15" s="168"/>
      <c r="I15" s="168"/>
      <c r="J15" s="168"/>
      <c r="K15" s="168"/>
      <c r="L15" s="168"/>
      <c r="M15" s="169"/>
      <c r="N15" s="169"/>
      <c r="O15" s="169"/>
      <c r="P15" s="169"/>
      <c r="Q15" s="169"/>
      <c r="R15" s="169"/>
      <c r="S15" s="169"/>
      <c r="T15" s="169"/>
      <c r="U15" s="169"/>
      <c r="V15" s="169"/>
      <c r="W15" s="169"/>
      <c r="X15" s="169"/>
      <c r="Y15" s="169"/>
      <c r="Z15" s="169"/>
      <c r="AA15" s="169"/>
      <c r="AB15" s="169"/>
      <c r="AC15" s="169"/>
      <c r="AD15" s="169"/>
      <c r="AE15" s="169"/>
      <c r="AF15" s="169"/>
      <c r="AG15" s="169"/>
    </row>
    <row r="16" spans="1:33" s="170" customFormat="1" ht="18">
      <c r="A16" s="173" t="s">
        <v>1258</v>
      </c>
      <c r="B16" s="385">
        <v>43677</v>
      </c>
      <c r="C16" s="422"/>
      <c r="D16" s="172"/>
      <c r="E16" s="168"/>
      <c r="F16" s="168"/>
      <c r="G16" s="168"/>
      <c r="H16" s="168"/>
      <c r="I16" s="168"/>
      <c r="J16" s="168"/>
      <c r="K16" s="168"/>
      <c r="L16" s="168"/>
      <c r="M16" s="169"/>
      <c r="N16" s="169"/>
      <c r="O16" s="169"/>
      <c r="P16" s="169"/>
      <c r="Q16" s="169"/>
      <c r="R16" s="169"/>
      <c r="S16" s="169"/>
      <c r="T16" s="169"/>
      <c r="U16" s="169"/>
      <c r="V16" s="169"/>
      <c r="W16" s="169"/>
      <c r="X16" s="169"/>
      <c r="Y16" s="169"/>
      <c r="Z16" s="169"/>
      <c r="AA16" s="169"/>
      <c r="AB16" s="169"/>
      <c r="AC16" s="169"/>
      <c r="AD16" s="169"/>
      <c r="AE16" s="169"/>
      <c r="AF16" s="169"/>
      <c r="AG16" s="169"/>
    </row>
    <row r="17" spans="1:33" s="170" customFormat="1" ht="18">
      <c r="A17" s="173" t="s">
        <v>1259</v>
      </c>
      <c r="B17" s="385">
        <v>43617</v>
      </c>
      <c r="C17" s="422"/>
      <c r="D17" s="172"/>
      <c r="E17" s="168"/>
      <c r="F17" s="168"/>
      <c r="G17" s="168"/>
      <c r="H17" s="168"/>
      <c r="I17" s="168"/>
      <c r="J17" s="168"/>
      <c r="K17" s="168"/>
      <c r="L17" s="168"/>
      <c r="M17" s="169"/>
      <c r="N17" s="169"/>
      <c r="O17" s="169"/>
      <c r="P17" s="169"/>
      <c r="Q17" s="169"/>
      <c r="R17" s="169"/>
      <c r="S17" s="169"/>
      <c r="T17" s="169"/>
      <c r="U17" s="169"/>
      <c r="V17" s="169"/>
      <c r="W17" s="169"/>
      <c r="X17" s="169"/>
      <c r="Y17" s="169"/>
      <c r="Z17" s="169"/>
      <c r="AA17" s="169"/>
      <c r="AB17" s="169"/>
      <c r="AC17" s="169"/>
      <c r="AD17" s="169"/>
      <c r="AE17" s="169"/>
      <c r="AF17" s="169"/>
      <c r="AG17" s="169"/>
    </row>
    <row r="18" spans="1:33" s="170" customFormat="1" ht="18">
      <c r="A18" s="173" t="s">
        <v>1260</v>
      </c>
      <c r="B18" s="385">
        <v>43646</v>
      </c>
      <c r="C18" s="422"/>
      <c r="D18" s="172"/>
      <c r="E18" s="168"/>
      <c r="F18" s="168"/>
      <c r="G18" s="168"/>
      <c r="H18" s="168"/>
      <c r="I18" s="168"/>
      <c r="J18" s="168"/>
      <c r="K18" s="168"/>
      <c r="L18" s="168"/>
      <c r="M18" s="169"/>
      <c r="N18" s="169"/>
      <c r="O18" s="169"/>
      <c r="P18" s="169"/>
      <c r="Q18" s="169"/>
      <c r="R18" s="169"/>
      <c r="S18" s="169"/>
      <c r="T18" s="169"/>
      <c r="U18" s="169"/>
      <c r="V18" s="169"/>
      <c r="W18" s="169"/>
      <c r="X18" s="169"/>
      <c r="Y18" s="169"/>
      <c r="Z18" s="169"/>
      <c r="AA18" s="169"/>
      <c r="AB18" s="169"/>
      <c r="AC18" s="169"/>
      <c r="AD18" s="169"/>
      <c r="AE18" s="169"/>
      <c r="AF18" s="169"/>
      <c r="AG18" s="169"/>
    </row>
    <row r="19" spans="1:33" s="170" customFormat="1" ht="32.25" customHeight="1" thickBot="1">
      <c r="A19" s="174" t="s">
        <v>1261</v>
      </c>
      <c r="B19" s="390" t="s">
        <v>1262</v>
      </c>
      <c r="C19" s="391"/>
      <c r="D19" s="172"/>
      <c r="E19" s="172"/>
      <c r="F19" s="168"/>
      <c r="G19" s="168"/>
      <c r="H19" s="168"/>
      <c r="I19" s="168"/>
      <c r="J19" s="168"/>
      <c r="K19" s="168"/>
      <c r="L19" s="168"/>
      <c r="M19" s="169"/>
      <c r="N19" s="169"/>
      <c r="O19" s="169"/>
      <c r="P19" s="169"/>
      <c r="Q19" s="169"/>
      <c r="R19" s="169"/>
      <c r="S19" s="169"/>
      <c r="T19" s="169"/>
      <c r="U19" s="169"/>
      <c r="V19" s="169"/>
      <c r="W19" s="169"/>
      <c r="X19" s="169"/>
      <c r="Y19" s="169"/>
      <c r="Z19" s="169"/>
      <c r="AA19" s="169"/>
      <c r="AB19" s="169"/>
      <c r="AC19" s="169"/>
      <c r="AD19" s="169"/>
      <c r="AE19" s="169"/>
      <c r="AF19" s="169"/>
      <c r="AG19" s="169"/>
    </row>
    <row r="20" spans="1:33" s="170" customFormat="1" ht="18">
      <c r="A20" s="168"/>
      <c r="B20" s="168"/>
      <c r="C20" s="168"/>
      <c r="D20" s="168"/>
      <c r="E20" s="168"/>
      <c r="F20" s="168"/>
      <c r="G20" s="168"/>
      <c r="H20" s="168"/>
      <c r="I20" s="168"/>
      <c r="J20" s="168"/>
      <c r="K20" s="168"/>
      <c r="L20" s="168"/>
      <c r="M20" s="169"/>
      <c r="N20" s="169"/>
      <c r="O20" s="169"/>
      <c r="P20" s="169"/>
      <c r="Q20" s="169"/>
      <c r="R20" s="169"/>
      <c r="S20" s="169"/>
      <c r="T20" s="169"/>
      <c r="U20" s="169"/>
      <c r="V20" s="169"/>
      <c r="W20" s="169"/>
      <c r="X20" s="169"/>
      <c r="Y20" s="169"/>
      <c r="Z20" s="169"/>
      <c r="AA20" s="169"/>
      <c r="AB20" s="169"/>
      <c r="AC20" s="169"/>
      <c r="AD20" s="169"/>
      <c r="AE20" s="169"/>
      <c r="AF20" s="169"/>
      <c r="AG20" s="169"/>
    </row>
    <row r="21" spans="1:33" s="170" customFormat="1" ht="18.75" thickBot="1">
      <c r="A21" s="167" t="s">
        <v>1263</v>
      </c>
      <c r="B21" s="168"/>
      <c r="C21" s="168"/>
      <c r="D21" s="168"/>
      <c r="E21" s="168"/>
      <c r="F21" s="168"/>
      <c r="G21" s="168"/>
      <c r="H21" s="168"/>
      <c r="I21"/>
      <c r="J21"/>
      <c r="K21"/>
      <c r="L21"/>
      <c r="M21" s="169"/>
      <c r="N21" s="169"/>
      <c r="O21" s="169"/>
      <c r="P21" s="169"/>
      <c r="Q21" s="169"/>
      <c r="R21" s="169"/>
      <c r="S21" s="169"/>
      <c r="T21" s="169"/>
      <c r="U21" s="169"/>
      <c r="V21" s="169"/>
      <c r="W21" s="169"/>
      <c r="X21" s="169"/>
      <c r="Y21" s="169"/>
      <c r="Z21" s="169"/>
      <c r="AA21" s="169"/>
      <c r="AB21" s="169"/>
      <c r="AC21" s="169"/>
      <c r="AD21" s="169"/>
      <c r="AE21" s="169"/>
      <c r="AF21" s="169"/>
      <c r="AG21" s="169"/>
    </row>
    <row r="22" spans="1:33" s="170" customFormat="1" ht="18.75" thickBot="1">
      <c r="A22" s="168"/>
      <c r="B22" s="392" t="s">
        <v>1264</v>
      </c>
      <c r="C22" s="393"/>
      <c r="D22" s="394"/>
      <c r="E22" s="398" t="s">
        <v>1265</v>
      </c>
      <c r="F22" s="398"/>
      <c r="G22" s="398" t="s">
        <v>1266</v>
      </c>
      <c r="H22" s="398"/>
      <c r="I22"/>
      <c r="J22"/>
      <c r="K22"/>
      <c r="L22"/>
      <c r="M22" s="169"/>
      <c r="N22" s="169"/>
      <c r="O22" s="169"/>
      <c r="P22" s="169"/>
      <c r="Q22" s="169"/>
      <c r="R22" s="169"/>
      <c r="S22" s="169"/>
      <c r="T22" s="169"/>
      <c r="U22" s="169"/>
      <c r="V22" s="169"/>
      <c r="W22" s="169"/>
      <c r="X22" s="169"/>
      <c r="Y22" s="169"/>
      <c r="Z22" s="169"/>
      <c r="AA22" s="169"/>
      <c r="AB22" s="169"/>
      <c r="AC22" s="169"/>
      <c r="AD22" s="169"/>
      <c r="AE22" s="169"/>
      <c r="AF22" s="169"/>
      <c r="AG22" s="169"/>
    </row>
    <row r="23" spans="1:33" s="170" customFormat="1" ht="18.75" thickBot="1">
      <c r="A23" s="168"/>
      <c r="B23" s="395"/>
      <c r="C23" s="396"/>
      <c r="D23" s="397"/>
      <c r="E23" s="175" t="s">
        <v>1267</v>
      </c>
      <c r="F23" s="175" t="s">
        <v>1268</v>
      </c>
      <c r="G23" s="175" t="s">
        <v>1267</v>
      </c>
      <c r="H23" s="175" t="s">
        <v>1268</v>
      </c>
      <c r="I23"/>
      <c r="J23"/>
      <c r="K23"/>
      <c r="L23"/>
      <c r="M23" s="169"/>
      <c r="N23" s="169"/>
      <c r="O23" s="169"/>
      <c r="P23" s="169"/>
      <c r="Q23" s="169"/>
      <c r="R23" s="169"/>
      <c r="S23" s="169"/>
      <c r="T23" s="169"/>
      <c r="U23" s="169"/>
      <c r="V23" s="169"/>
      <c r="W23" s="169"/>
      <c r="X23" s="169"/>
      <c r="Y23" s="169"/>
      <c r="Z23" s="169"/>
      <c r="AA23" s="169"/>
      <c r="AB23" s="169"/>
      <c r="AC23" s="169"/>
      <c r="AD23" s="169"/>
      <c r="AE23" s="169"/>
      <c r="AF23" s="169"/>
      <c r="AG23" s="169"/>
    </row>
    <row r="24" spans="1:33" s="170" customFormat="1" ht="18">
      <c r="A24" s="399" t="s">
        <v>1269</v>
      </c>
      <c r="B24" s="399"/>
      <c r="C24" s="399"/>
      <c r="D24" s="400"/>
      <c r="E24" s="176" t="s">
        <v>1270</v>
      </c>
      <c r="F24" s="177" t="s">
        <v>1271</v>
      </c>
      <c r="G24" s="176" t="s">
        <v>1270</v>
      </c>
      <c r="H24" s="177" t="s">
        <v>1272</v>
      </c>
      <c r="I24"/>
      <c r="J24"/>
      <c r="K24"/>
      <c r="L24"/>
      <c r="M24" s="169"/>
      <c r="N24" s="169"/>
      <c r="O24" s="169"/>
      <c r="P24" s="169"/>
      <c r="Q24" s="169"/>
      <c r="R24" s="169"/>
      <c r="S24" s="169"/>
      <c r="T24" s="169"/>
      <c r="U24" s="169"/>
      <c r="V24" s="169"/>
      <c r="W24" s="169"/>
      <c r="X24" s="169"/>
      <c r="Y24" s="169"/>
      <c r="Z24" s="169"/>
      <c r="AA24" s="169"/>
      <c r="AB24" s="169"/>
      <c r="AC24" s="169"/>
      <c r="AD24" s="169"/>
      <c r="AE24" s="169"/>
      <c r="AF24" s="169"/>
      <c r="AG24" s="169"/>
    </row>
    <row r="25" spans="1:33" s="170" customFormat="1" ht="18">
      <c r="A25" s="178" t="s">
        <v>1273</v>
      </c>
      <c r="B25" s="388" t="s">
        <v>164</v>
      </c>
      <c r="C25" s="388"/>
      <c r="D25" s="389"/>
      <c r="E25" s="176" t="s">
        <v>1270</v>
      </c>
      <c r="F25" s="176" t="s">
        <v>1274</v>
      </c>
      <c r="G25" s="176" t="s">
        <v>1270</v>
      </c>
      <c r="H25" s="176" t="s">
        <v>1275</v>
      </c>
      <c r="I25"/>
      <c r="J25"/>
      <c r="K25"/>
      <c r="L25"/>
      <c r="M25" s="169"/>
      <c r="N25" s="169"/>
      <c r="O25" s="169"/>
      <c r="P25" s="169"/>
      <c r="Q25" s="169"/>
      <c r="R25" s="169"/>
      <c r="S25" s="169"/>
      <c r="T25" s="169"/>
      <c r="U25" s="169"/>
      <c r="V25" s="169"/>
      <c r="W25" s="169"/>
      <c r="X25" s="169"/>
      <c r="Y25" s="169"/>
      <c r="Z25" s="169"/>
      <c r="AA25" s="169"/>
      <c r="AB25" s="169"/>
      <c r="AC25" s="169"/>
      <c r="AD25" s="169"/>
      <c r="AE25" s="169"/>
      <c r="AF25" s="169"/>
      <c r="AG25" s="169"/>
    </row>
    <row r="26" spans="1:33" s="170" customFormat="1" ht="18">
      <c r="A26" s="178" t="s">
        <v>1276</v>
      </c>
      <c r="B26" s="388" t="s">
        <v>164</v>
      </c>
      <c r="C26" s="388"/>
      <c r="D26" s="389"/>
      <c r="E26" s="176" t="s">
        <v>1277</v>
      </c>
      <c r="F26" s="176" t="s">
        <v>1274</v>
      </c>
      <c r="G26" s="176" t="s">
        <v>1278</v>
      </c>
      <c r="H26" s="176" t="s">
        <v>1275</v>
      </c>
      <c r="I26"/>
      <c r="J26"/>
      <c r="K26"/>
      <c r="L26"/>
      <c r="M26" s="169"/>
      <c r="N26" s="169"/>
      <c r="O26" s="169"/>
      <c r="P26" s="169"/>
      <c r="Q26" s="169"/>
      <c r="R26" s="169"/>
      <c r="S26" s="169"/>
      <c r="T26" s="169"/>
      <c r="U26" s="169"/>
      <c r="V26" s="169"/>
      <c r="W26" s="169"/>
      <c r="X26" s="169"/>
      <c r="Y26" s="169"/>
      <c r="Z26" s="169"/>
      <c r="AA26" s="169"/>
      <c r="AB26" s="169"/>
      <c r="AC26" s="169"/>
      <c r="AD26" s="169"/>
      <c r="AE26" s="169"/>
      <c r="AF26" s="169"/>
      <c r="AG26" s="169"/>
    </row>
    <row r="27" spans="1:33" s="170" customFormat="1" ht="18">
      <c r="A27" s="178" t="s">
        <v>1279</v>
      </c>
      <c r="B27" s="388" t="s">
        <v>164</v>
      </c>
      <c r="C27" s="388"/>
      <c r="D27" s="389"/>
      <c r="E27" s="176" t="s">
        <v>1280</v>
      </c>
      <c r="F27" s="176" t="s">
        <v>1274</v>
      </c>
      <c r="G27" s="176" t="s">
        <v>1281</v>
      </c>
      <c r="H27" s="176" t="s">
        <v>1275</v>
      </c>
      <c r="I27"/>
      <c r="J27"/>
      <c r="K27"/>
      <c r="L27"/>
      <c r="M27" s="169"/>
      <c r="N27" s="169"/>
      <c r="O27" s="169"/>
      <c r="P27" s="169"/>
      <c r="Q27" s="169"/>
      <c r="R27" s="169"/>
      <c r="S27" s="169"/>
      <c r="T27" s="169"/>
      <c r="U27" s="169"/>
      <c r="V27" s="169"/>
      <c r="W27" s="169"/>
      <c r="X27" s="169"/>
      <c r="Y27" s="169"/>
      <c r="Z27" s="169"/>
      <c r="AA27" s="169"/>
      <c r="AB27" s="169"/>
      <c r="AC27" s="169"/>
      <c r="AD27" s="169"/>
      <c r="AE27" s="169"/>
      <c r="AF27" s="169"/>
      <c r="AG27" s="169"/>
    </row>
    <row r="28" spans="1:33" s="170" customFormat="1" ht="18">
      <c r="A28" s="178" t="s">
        <v>1282</v>
      </c>
      <c r="B28" s="388" t="s">
        <v>1283</v>
      </c>
      <c r="C28" s="388"/>
      <c r="D28" s="389"/>
      <c r="E28" s="176" t="s">
        <v>1270</v>
      </c>
      <c r="F28" s="176" t="s">
        <v>1270</v>
      </c>
      <c r="G28" s="176" t="s">
        <v>1270</v>
      </c>
      <c r="H28" s="176" t="s">
        <v>1270</v>
      </c>
      <c r="I28"/>
      <c r="J28"/>
      <c r="K28"/>
      <c r="L28"/>
      <c r="M28" s="169"/>
      <c r="N28" s="169"/>
      <c r="O28" s="169"/>
      <c r="P28" s="169"/>
      <c r="Q28" s="169"/>
      <c r="R28" s="169"/>
      <c r="S28" s="169"/>
      <c r="T28" s="169"/>
      <c r="U28" s="169"/>
      <c r="V28" s="169"/>
      <c r="W28" s="169"/>
      <c r="X28" s="169"/>
      <c r="Y28" s="169"/>
      <c r="Z28" s="169"/>
      <c r="AA28" s="169"/>
      <c r="AB28" s="169"/>
      <c r="AC28" s="169"/>
      <c r="AD28" s="169"/>
      <c r="AE28" s="169"/>
      <c r="AF28" s="169"/>
      <c r="AG28" s="169"/>
    </row>
    <row r="29" spans="1:33" s="170" customFormat="1" ht="18">
      <c r="A29" s="178" t="s">
        <v>634</v>
      </c>
      <c r="B29" s="388" t="s">
        <v>164</v>
      </c>
      <c r="C29" s="388"/>
      <c r="D29" s="389"/>
      <c r="E29" s="176" t="s">
        <v>1284</v>
      </c>
      <c r="F29" s="176" t="s">
        <v>1274</v>
      </c>
      <c r="G29" s="176" t="s">
        <v>1285</v>
      </c>
      <c r="H29" s="176" t="s">
        <v>1275</v>
      </c>
      <c r="I29"/>
      <c r="J29"/>
      <c r="K29"/>
      <c r="L29"/>
      <c r="M29" s="169"/>
      <c r="N29" s="169"/>
      <c r="O29" s="169"/>
      <c r="P29" s="169"/>
      <c r="Q29" s="169"/>
      <c r="R29" s="169"/>
      <c r="S29" s="169"/>
      <c r="T29" s="169"/>
      <c r="U29" s="169"/>
      <c r="V29" s="169"/>
      <c r="W29" s="169"/>
      <c r="X29" s="169"/>
      <c r="Y29" s="169"/>
      <c r="Z29" s="169"/>
      <c r="AA29" s="169"/>
      <c r="AB29" s="169"/>
      <c r="AC29" s="169"/>
      <c r="AD29" s="169"/>
      <c r="AE29" s="169"/>
      <c r="AF29" s="169"/>
      <c r="AG29" s="169"/>
    </row>
    <row r="30" spans="1:33" s="170" customFormat="1" ht="18">
      <c r="A30" s="178" t="s">
        <v>636</v>
      </c>
      <c r="B30" s="388" t="s">
        <v>1286</v>
      </c>
      <c r="C30" s="388"/>
      <c r="D30" s="389"/>
      <c r="E30" s="176" t="s">
        <v>1284</v>
      </c>
      <c r="F30" s="176" t="s">
        <v>1287</v>
      </c>
      <c r="G30" s="176" t="s">
        <v>1285</v>
      </c>
      <c r="H30" s="176" t="s">
        <v>1288</v>
      </c>
      <c r="I30"/>
      <c r="J30"/>
      <c r="K30"/>
      <c r="L30"/>
      <c r="M30" s="169"/>
      <c r="N30" s="169"/>
      <c r="O30" s="169"/>
      <c r="P30" s="169"/>
      <c r="Q30" s="169"/>
      <c r="R30" s="169"/>
      <c r="S30" s="169"/>
      <c r="T30" s="169"/>
      <c r="U30" s="169"/>
      <c r="V30" s="169"/>
      <c r="W30" s="169"/>
      <c r="X30" s="169"/>
      <c r="Y30" s="169"/>
      <c r="Z30" s="169"/>
      <c r="AA30" s="169"/>
      <c r="AB30" s="169"/>
      <c r="AC30" s="169"/>
      <c r="AD30" s="169"/>
      <c r="AE30" s="169"/>
      <c r="AF30" s="169"/>
      <c r="AG30" s="169"/>
    </row>
    <row r="31" spans="1:33" s="170" customFormat="1" ht="18">
      <c r="A31" s="178" t="s">
        <v>1289</v>
      </c>
      <c r="B31" s="388" t="s">
        <v>164</v>
      </c>
      <c r="C31" s="388"/>
      <c r="D31" s="389"/>
      <c r="E31" s="176" t="s">
        <v>1280</v>
      </c>
      <c r="F31" s="176" t="s">
        <v>1274</v>
      </c>
      <c r="G31" s="176" t="s">
        <v>1281</v>
      </c>
      <c r="H31" s="176" t="s">
        <v>1275</v>
      </c>
      <c r="I31"/>
      <c r="J31"/>
      <c r="K31"/>
      <c r="L31"/>
      <c r="M31" s="169"/>
      <c r="N31" s="169"/>
      <c r="O31" s="169"/>
      <c r="P31" s="169"/>
      <c r="Q31" s="169"/>
      <c r="R31" s="169"/>
      <c r="S31" s="169"/>
      <c r="T31" s="169"/>
      <c r="U31" s="169"/>
      <c r="V31" s="169"/>
      <c r="W31" s="169"/>
      <c r="X31" s="169"/>
      <c r="Y31" s="169"/>
      <c r="Z31" s="169"/>
      <c r="AA31" s="169"/>
      <c r="AB31" s="169"/>
      <c r="AC31" s="169"/>
      <c r="AD31" s="169"/>
      <c r="AE31" s="169"/>
      <c r="AF31" s="169"/>
      <c r="AG31" s="169"/>
    </row>
    <row r="32" spans="1:33" s="170" customFormat="1" ht="18">
      <c r="A32" s="178" t="s">
        <v>1290</v>
      </c>
      <c r="B32" s="388" t="s">
        <v>1283</v>
      </c>
      <c r="C32" s="388"/>
      <c r="D32" s="389"/>
      <c r="E32" s="176" t="s">
        <v>1270</v>
      </c>
      <c r="F32" s="176" t="s">
        <v>1270</v>
      </c>
      <c r="G32" s="176" t="s">
        <v>1270</v>
      </c>
      <c r="H32" s="176" t="s">
        <v>1270</v>
      </c>
      <c r="I32"/>
      <c r="J32"/>
      <c r="K32"/>
      <c r="L32"/>
      <c r="M32" s="169"/>
      <c r="N32" s="169"/>
      <c r="O32" s="169"/>
      <c r="P32" s="169"/>
      <c r="Q32" s="169"/>
      <c r="R32" s="169"/>
      <c r="S32" s="169"/>
      <c r="T32" s="169"/>
      <c r="U32" s="169"/>
      <c r="V32" s="169"/>
      <c r="W32" s="169"/>
      <c r="X32" s="169"/>
      <c r="Y32" s="169"/>
      <c r="Z32" s="169"/>
      <c r="AA32" s="169"/>
      <c r="AB32" s="169"/>
      <c r="AC32" s="169"/>
      <c r="AD32" s="169"/>
      <c r="AE32" s="169"/>
      <c r="AF32" s="169"/>
      <c r="AG32" s="169"/>
    </row>
    <row r="33" spans="1:33" s="170" customFormat="1" ht="18.75" thickBot="1">
      <c r="A33" s="178" t="s">
        <v>1291</v>
      </c>
      <c r="B33" s="388" t="s">
        <v>164</v>
      </c>
      <c r="C33" s="388"/>
      <c r="D33" s="389"/>
      <c r="E33" s="179" t="s">
        <v>1292</v>
      </c>
      <c r="F33" s="179" t="s">
        <v>1274</v>
      </c>
      <c r="G33" s="179" t="s">
        <v>1293</v>
      </c>
      <c r="H33" s="179" t="s">
        <v>1275</v>
      </c>
      <c r="I33"/>
      <c r="J33"/>
      <c r="K33"/>
      <c r="L33"/>
      <c r="M33" s="169"/>
      <c r="N33" s="169"/>
      <c r="O33" s="169"/>
      <c r="P33" s="169"/>
      <c r="Q33" s="169"/>
      <c r="R33" s="169"/>
      <c r="S33" s="169"/>
      <c r="T33" s="169"/>
      <c r="U33" s="169"/>
      <c r="V33" s="169"/>
      <c r="W33" s="169"/>
      <c r="X33" s="169"/>
      <c r="Y33" s="169"/>
      <c r="Z33" s="169"/>
      <c r="AA33" s="169"/>
      <c r="AB33" s="169"/>
      <c r="AC33" s="169"/>
      <c r="AD33" s="169"/>
      <c r="AE33" s="169"/>
      <c r="AF33" s="169"/>
      <c r="AG33" s="169"/>
    </row>
    <row r="34" spans="1:33" s="170" customFormat="1" ht="18">
      <c r="A34" s="173" t="s">
        <v>1294</v>
      </c>
      <c r="B34" s="180">
        <v>3534615136.73</v>
      </c>
      <c r="C34" s="181"/>
      <c r="D34" s="182"/>
      <c r="E34" s="168"/>
      <c r="F34" s="168"/>
      <c r="G34" s="183"/>
      <c r="H34" s="168"/>
      <c r="I34"/>
      <c r="J34"/>
      <c r="K34"/>
      <c r="L34"/>
      <c r="M34" s="169"/>
      <c r="N34" s="169"/>
      <c r="O34" s="169"/>
      <c r="P34" s="169"/>
      <c r="Q34" s="169"/>
      <c r="R34" s="169"/>
      <c r="S34" s="169"/>
      <c r="T34" s="169"/>
      <c r="U34" s="169"/>
      <c r="V34" s="169"/>
      <c r="W34" s="169"/>
      <c r="X34" s="169"/>
      <c r="Y34" s="169"/>
      <c r="Z34" s="169"/>
      <c r="AA34" s="169"/>
      <c r="AB34" s="169"/>
      <c r="AC34" s="169"/>
      <c r="AD34" s="169"/>
      <c r="AE34" s="169"/>
      <c r="AF34" s="169"/>
      <c r="AG34" s="169"/>
    </row>
    <row r="35" spans="1:33" s="170" customFormat="1" ht="18">
      <c r="A35" s="173" t="s">
        <v>1295</v>
      </c>
      <c r="B35" s="184" t="s">
        <v>1296</v>
      </c>
      <c r="C35" s="185"/>
      <c r="D35" s="172"/>
      <c r="E35" s="185"/>
      <c r="F35" s="185"/>
      <c r="G35" s="168"/>
      <c r="H35" s="168"/>
      <c r="I35" s="168"/>
      <c r="J35" s="168"/>
      <c r="K35" s="168"/>
      <c r="L35" s="168"/>
      <c r="M35" s="169"/>
      <c r="N35" s="169"/>
      <c r="O35" s="169"/>
      <c r="P35" s="169"/>
      <c r="Q35" s="169"/>
      <c r="R35" s="169"/>
      <c r="S35" s="169"/>
      <c r="T35" s="169"/>
      <c r="U35" s="169"/>
      <c r="V35" s="169"/>
      <c r="W35" s="169"/>
      <c r="X35" s="169"/>
      <c r="Y35" s="169"/>
      <c r="Z35" s="169"/>
      <c r="AA35" s="169"/>
      <c r="AB35" s="169"/>
      <c r="AC35" s="169"/>
      <c r="AD35" s="169"/>
      <c r="AE35" s="169"/>
      <c r="AF35" s="169"/>
      <c r="AG35" s="169"/>
    </row>
    <row r="36" spans="1:33" s="170" customFormat="1" ht="18">
      <c r="A36" s="173" t="s">
        <v>1297</v>
      </c>
      <c r="B36" s="186">
        <v>0.020165197778502487</v>
      </c>
      <c r="C36" s="185"/>
      <c r="D36" s="172"/>
      <c r="E36" s="185"/>
      <c r="F36" s="185"/>
      <c r="G36" s="168"/>
      <c r="H36" s="168"/>
      <c r="I36" s="168"/>
      <c r="J36" s="168"/>
      <c r="K36" s="168"/>
      <c r="L36" s="168"/>
      <c r="M36" s="169"/>
      <c r="N36" s="169"/>
      <c r="O36" s="169"/>
      <c r="P36" s="169"/>
      <c r="Q36" s="169"/>
      <c r="R36" s="169"/>
      <c r="S36" s="169"/>
      <c r="T36" s="169"/>
      <c r="U36" s="169"/>
      <c r="V36" s="169"/>
      <c r="W36" s="169"/>
      <c r="X36" s="169"/>
      <c r="Y36" s="169"/>
      <c r="Z36" s="169"/>
      <c r="AA36" s="169"/>
      <c r="AB36" s="169"/>
      <c r="AC36" s="169"/>
      <c r="AD36" s="169"/>
      <c r="AE36" s="169"/>
      <c r="AF36" s="169"/>
      <c r="AG36" s="169"/>
    </row>
    <row r="37" spans="1:33" s="170" customFormat="1" ht="18">
      <c r="A37" s="173" t="s">
        <v>1298</v>
      </c>
      <c r="B37" s="186">
        <v>0.02082372011878316</v>
      </c>
      <c r="C37" s="185"/>
      <c r="D37" s="172"/>
      <c r="E37" s="185"/>
      <c r="F37" s="185"/>
      <c r="G37" s="168"/>
      <c r="H37" s="168"/>
      <c r="I37" s="168"/>
      <c r="J37" s="168"/>
      <c r="K37" s="168"/>
      <c r="L37" s="168"/>
      <c r="M37" s="169"/>
      <c r="N37" s="169"/>
      <c r="O37" s="169"/>
      <c r="P37" s="169"/>
      <c r="Q37" s="169"/>
      <c r="R37" s="169"/>
      <c r="S37" s="169"/>
      <c r="T37" s="169"/>
      <c r="U37" s="169"/>
      <c r="V37" s="169"/>
      <c r="W37" s="169"/>
      <c r="X37" s="169"/>
      <c r="Y37" s="169"/>
      <c r="Z37" s="169"/>
      <c r="AA37" s="169"/>
      <c r="AB37" s="169"/>
      <c r="AC37" s="169"/>
      <c r="AD37" s="169"/>
      <c r="AE37" s="169"/>
      <c r="AF37" s="169"/>
      <c r="AG37" s="169"/>
    </row>
    <row r="38" spans="1:33" s="170" customFormat="1" ht="18.75" thickBot="1">
      <c r="A38" s="187" t="s">
        <v>1299</v>
      </c>
      <c r="B38" s="188">
        <v>0</v>
      </c>
      <c r="C38" s="185"/>
      <c r="D38" s="172"/>
      <c r="E38" s="185"/>
      <c r="F38" s="185"/>
      <c r="G38" s="168"/>
      <c r="H38" s="168"/>
      <c r="I38" s="168"/>
      <c r="J38" s="168"/>
      <c r="K38" s="168"/>
      <c r="L38" s="168"/>
      <c r="M38" s="169"/>
      <c r="N38" s="169"/>
      <c r="O38" s="169"/>
      <c r="P38" s="169"/>
      <c r="Q38" s="169"/>
      <c r="R38" s="169"/>
      <c r="S38" s="169"/>
      <c r="T38" s="169"/>
      <c r="U38" s="169"/>
      <c r="V38" s="169"/>
      <c r="W38" s="169"/>
      <c r="X38" s="169"/>
      <c r="Y38" s="169"/>
      <c r="Z38" s="169"/>
      <c r="AA38" s="169"/>
      <c r="AB38" s="169"/>
      <c r="AC38" s="169"/>
      <c r="AD38" s="169"/>
      <c r="AE38" s="169"/>
      <c r="AF38" s="169"/>
      <c r="AG38" s="169"/>
    </row>
    <row r="39" spans="1:33" s="170" customFormat="1" ht="18">
      <c r="A39" s="168"/>
      <c r="B39" s="168"/>
      <c r="C39" s="185"/>
      <c r="D39" s="168"/>
      <c r="E39" s="168"/>
      <c r="F39" s="185"/>
      <c r="G39" s="168"/>
      <c r="H39" s="168"/>
      <c r="I39" s="168"/>
      <c r="J39" s="168"/>
      <c r="K39" s="168"/>
      <c r="L39" s="168"/>
      <c r="M39" s="169"/>
      <c r="N39" s="169"/>
      <c r="O39" s="169"/>
      <c r="P39" s="169"/>
      <c r="Q39" s="169"/>
      <c r="R39" s="169"/>
      <c r="S39" s="169"/>
      <c r="T39" s="169"/>
      <c r="U39" s="169"/>
      <c r="V39" s="169"/>
      <c r="W39" s="169"/>
      <c r="X39" s="169"/>
      <c r="Y39" s="169"/>
      <c r="Z39" s="169"/>
      <c r="AA39" s="169"/>
      <c r="AB39" s="169"/>
      <c r="AC39" s="169"/>
      <c r="AD39" s="169"/>
      <c r="AE39" s="169"/>
      <c r="AF39" s="169"/>
      <c r="AG39" s="169"/>
    </row>
    <row r="40" spans="1:33" s="189" customFormat="1" ht="18.75" thickBot="1">
      <c r="A40" s="167" t="s">
        <v>1300</v>
      </c>
      <c r="B40" s="168"/>
      <c r="C40" s="168"/>
      <c r="D40" s="168"/>
      <c r="E40" s="168"/>
      <c r="F40" s="185"/>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row>
    <row r="41" spans="1:33" s="189" customFormat="1" ht="36.75" thickBot="1">
      <c r="A41" s="168"/>
      <c r="B41" s="190" t="s">
        <v>1301</v>
      </c>
      <c r="C41" s="190" t="s">
        <v>1302</v>
      </c>
      <c r="D41" s="191" t="s">
        <v>1303</v>
      </c>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row>
    <row r="42" spans="1:33" s="189" customFormat="1" ht="18.75" thickBot="1">
      <c r="A42" s="192" t="s">
        <v>1304</v>
      </c>
      <c r="B42" s="193"/>
      <c r="C42" s="193"/>
      <c r="D42" s="194"/>
      <c r="E42" s="168"/>
      <c r="F42" s="183"/>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row>
    <row r="43" spans="1:33" s="189" customFormat="1" ht="18">
      <c r="A43" s="173" t="s">
        <v>1305</v>
      </c>
      <c r="B43" s="195">
        <v>0</v>
      </c>
      <c r="C43" s="196" t="s">
        <v>1283</v>
      </c>
      <c r="D43" s="196" t="s">
        <v>1283</v>
      </c>
      <c r="E43" s="197"/>
      <c r="F43" s="183"/>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row>
    <row r="44" spans="1:33" s="189" customFormat="1" ht="18">
      <c r="A44" s="173" t="s">
        <v>1306</v>
      </c>
      <c r="B44" s="198">
        <v>-100</v>
      </c>
      <c r="C44" s="199" t="s">
        <v>1283</v>
      </c>
      <c r="D44" s="199" t="s">
        <v>1283</v>
      </c>
      <c r="E44" s="197"/>
      <c r="F44" s="183"/>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row>
    <row r="45" spans="1:33" s="189" customFormat="1" ht="18">
      <c r="A45" s="173" t="s">
        <v>1307</v>
      </c>
      <c r="B45" s="200">
        <v>6434471.4</v>
      </c>
      <c r="C45" s="199" t="s">
        <v>1283</v>
      </c>
      <c r="D45" s="199" t="s">
        <v>1283</v>
      </c>
      <c r="E45" s="197"/>
      <c r="F45" s="183"/>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row>
    <row r="46" spans="1:33" s="189" customFormat="1" ht="18">
      <c r="A46" s="173" t="s">
        <v>1308</v>
      </c>
      <c r="B46" s="201">
        <v>31239.52</v>
      </c>
      <c r="C46" s="199" t="s">
        <v>1283</v>
      </c>
      <c r="D46" s="199" t="s">
        <v>1283</v>
      </c>
      <c r="E46" s="197"/>
      <c r="F46" s="183"/>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row r="47" spans="1:33" s="189" customFormat="1" ht="18">
      <c r="A47" s="173" t="s">
        <v>1309</v>
      </c>
      <c r="B47" s="202">
        <v>0</v>
      </c>
      <c r="C47" s="199" t="s">
        <v>1283</v>
      </c>
      <c r="D47" s="199" t="s">
        <v>1283</v>
      </c>
      <c r="E47" s="197"/>
      <c r="F47" s="183"/>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row>
    <row r="48" spans="1:33" s="189" customFormat="1" ht="18">
      <c r="A48" s="173" t="s">
        <v>1310</v>
      </c>
      <c r="B48" s="202">
        <v>0</v>
      </c>
      <c r="C48" s="199" t="s">
        <v>1283</v>
      </c>
      <c r="D48" s="199" t="s">
        <v>1283</v>
      </c>
      <c r="E48" s="197"/>
      <c r="F48" s="183"/>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row>
    <row r="49" spans="1:33" s="189" customFormat="1" ht="18">
      <c r="A49" s="173" t="s">
        <v>1311</v>
      </c>
      <c r="B49" s="202">
        <v>0</v>
      </c>
      <c r="C49" s="199" t="s">
        <v>1283</v>
      </c>
      <c r="D49" s="199" t="s">
        <v>1283</v>
      </c>
      <c r="E49" s="197"/>
      <c r="F49" s="183"/>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row>
    <row r="50" spans="1:33" s="189" customFormat="1" ht="18">
      <c r="A50" s="173" t="s">
        <v>1312</v>
      </c>
      <c r="B50" s="202">
        <v>0</v>
      </c>
      <c r="C50" s="199" t="s">
        <v>1283</v>
      </c>
      <c r="D50" s="199" t="s">
        <v>1283</v>
      </c>
      <c r="E50" s="197"/>
      <c r="F50" s="183"/>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row>
    <row r="51" spans="1:33" s="189" customFormat="1" ht="18">
      <c r="A51" s="173" t="s">
        <v>1313</v>
      </c>
      <c r="B51" s="202">
        <v>-1200000</v>
      </c>
      <c r="C51" s="199" t="s">
        <v>1283</v>
      </c>
      <c r="D51" s="199" t="s">
        <v>1283</v>
      </c>
      <c r="E51" s="197"/>
      <c r="F51" s="183"/>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row>
    <row r="52" spans="1:33" s="189" customFormat="1" ht="18">
      <c r="A52" s="173" t="s">
        <v>1314</v>
      </c>
      <c r="B52" s="202">
        <v>0</v>
      </c>
      <c r="C52" s="199" t="s">
        <v>1283</v>
      </c>
      <c r="D52" s="199" t="s">
        <v>1283</v>
      </c>
      <c r="E52" s="197"/>
      <c r="F52" s="183"/>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row>
    <row r="53" spans="1:33" s="189" customFormat="1" ht="18">
      <c r="A53" s="173" t="s">
        <v>1315</v>
      </c>
      <c r="B53" s="202">
        <v>-244912.0285333218</v>
      </c>
      <c r="C53" s="199" t="s">
        <v>1283</v>
      </c>
      <c r="D53" s="199" t="s">
        <v>1283</v>
      </c>
      <c r="E53" s="203"/>
      <c r="F53" s="169"/>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row>
    <row r="54" spans="1:33" s="189" customFormat="1" ht="18">
      <c r="A54" s="173" t="s">
        <v>1316</v>
      </c>
      <c r="B54" s="202">
        <v>-2316754.36</v>
      </c>
      <c r="C54" s="199" t="s">
        <v>1283</v>
      </c>
      <c r="D54" s="199" t="s">
        <v>1283</v>
      </c>
      <c r="E54" s="197"/>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row>
    <row r="55" spans="1:33" s="189" customFormat="1" ht="18">
      <c r="A55" s="173" t="s">
        <v>1317</v>
      </c>
      <c r="B55" s="202">
        <v>-538032.68</v>
      </c>
      <c r="C55" s="199" t="s">
        <v>1283</v>
      </c>
      <c r="D55" s="199" t="s">
        <v>1283</v>
      </c>
      <c r="E55" s="197"/>
      <c r="F55" s="183"/>
      <c r="G55" s="183"/>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row>
    <row r="56" spans="1:33" s="189" customFormat="1" ht="18">
      <c r="A56" s="173" t="s">
        <v>1318</v>
      </c>
      <c r="B56" s="202">
        <v>0</v>
      </c>
      <c r="C56" s="199" t="s">
        <v>1283</v>
      </c>
      <c r="D56" s="199" t="s">
        <v>1283</v>
      </c>
      <c r="E56" s="197"/>
      <c r="F56" s="183"/>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row>
    <row r="57" spans="1:33" s="189" customFormat="1" ht="18">
      <c r="A57" s="173" t="s">
        <v>1319</v>
      </c>
      <c r="B57" s="202">
        <v>-2165911.85</v>
      </c>
      <c r="C57" s="199" t="s">
        <v>1283</v>
      </c>
      <c r="D57" s="199" t="s">
        <v>1283</v>
      </c>
      <c r="E57" s="197"/>
      <c r="F57" s="183"/>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row>
    <row r="58" spans="1:33" s="189" customFormat="1" ht="18.75" thickBot="1">
      <c r="A58" s="204" t="s">
        <v>1320</v>
      </c>
      <c r="B58" s="205">
        <v>0.0014666779898107052</v>
      </c>
      <c r="C58" s="206" t="s">
        <v>1283</v>
      </c>
      <c r="D58" s="206" t="s">
        <v>1283</v>
      </c>
      <c r="E58" s="197"/>
      <c r="F58" s="183"/>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row>
    <row r="59" spans="1:33" s="189" customFormat="1" ht="18.75" thickBot="1">
      <c r="A59" s="175" t="s">
        <v>1321</v>
      </c>
      <c r="B59" s="207"/>
      <c r="C59" s="208"/>
      <c r="D59" s="194"/>
      <c r="E59" s="194"/>
      <c r="F59" s="183"/>
      <c r="G59" s="209"/>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row>
    <row r="60" spans="1:33" s="189" customFormat="1" ht="18">
      <c r="A60" s="171" t="s">
        <v>1305</v>
      </c>
      <c r="B60" s="210">
        <v>0</v>
      </c>
      <c r="C60" s="196" t="s">
        <v>1283</v>
      </c>
      <c r="D60" s="196" t="s">
        <v>1283</v>
      </c>
      <c r="E60" s="194"/>
      <c r="F60" s="183"/>
      <c r="G60" s="209"/>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row>
    <row r="61" spans="1:33" s="189" customFormat="1" ht="18">
      <c r="A61" s="173" t="s">
        <v>1322</v>
      </c>
      <c r="B61" s="202">
        <v>64859703.24</v>
      </c>
      <c r="C61" s="199" t="s">
        <v>1283</v>
      </c>
      <c r="D61" s="199" t="s">
        <v>1283</v>
      </c>
      <c r="E61" s="194"/>
      <c r="F61" s="183"/>
      <c r="G61" s="209"/>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row>
    <row r="62" spans="1:33" s="189" customFormat="1" ht="18">
      <c r="A62" s="173" t="s">
        <v>1323</v>
      </c>
      <c r="B62" s="202">
        <v>0</v>
      </c>
      <c r="C62" s="199" t="s">
        <v>1283</v>
      </c>
      <c r="D62" s="199" t="s">
        <v>1283</v>
      </c>
      <c r="E62" s="194"/>
      <c r="F62" s="183"/>
      <c r="G62" s="209"/>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row>
    <row r="63" spans="1:33" s="189" customFormat="1" ht="18">
      <c r="A63" s="173" t="s">
        <v>1324</v>
      </c>
      <c r="B63" s="201">
        <v>-99725310.01</v>
      </c>
      <c r="C63" s="199" t="s">
        <v>1283</v>
      </c>
      <c r="D63" s="199" t="s">
        <v>1283</v>
      </c>
      <c r="E63" s="194"/>
      <c r="F63" s="183"/>
      <c r="G63" s="209"/>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row>
    <row r="64" spans="1:33" s="189" customFormat="1" ht="18">
      <c r="A64" s="173" t="s">
        <v>1325</v>
      </c>
      <c r="B64" s="201">
        <v>0</v>
      </c>
      <c r="C64" s="199" t="s">
        <v>1283</v>
      </c>
      <c r="D64" s="199" t="s">
        <v>1283</v>
      </c>
      <c r="E64" s="194"/>
      <c r="F64" s="183"/>
      <c r="G64" s="209"/>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row>
    <row r="65" spans="1:33" s="189" customFormat="1" ht="18">
      <c r="A65" s="173" t="s">
        <v>1326</v>
      </c>
      <c r="B65" s="201">
        <v>2356559.2399999998</v>
      </c>
      <c r="C65" s="199" t="s">
        <v>1283</v>
      </c>
      <c r="D65" s="199" t="s">
        <v>1283</v>
      </c>
      <c r="E65" s="194"/>
      <c r="F65" s="183"/>
      <c r="G65" s="209"/>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row>
    <row r="66" spans="1:33" s="189" customFormat="1" ht="18">
      <c r="A66" s="173" t="s">
        <v>1327</v>
      </c>
      <c r="B66" s="201">
        <v>0</v>
      </c>
      <c r="C66" s="199" t="s">
        <v>1283</v>
      </c>
      <c r="D66" s="199" t="s">
        <v>1283</v>
      </c>
      <c r="E66" s="194"/>
      <c r="F66" s="183"/>
      <c r="G66" s="209"/>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row>
    <row r="67" spans="1:33" s="189" customFormat="1" ht="18">
      <c r="A67" s="173" t="s">
        <v>1328</v>
      </c>
      <c r="B67" s="201">
        <v>0</v>
      </c>
      <c r="C67" s="199" t="s">
        <v>1283</v>
      </c>
      <c r="D67" s="199" t="s">
        <v>1283</v>
      </c>
      <c r="E67" s="194"/>
      <c r="F67" s="183"/>
      <c r="G67" s="209"/>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row>
    <row r="68" spans="1:33" s="189" customFormat="1" ht="18">
      <c r="A68" s="173" t="s">
        <v>1329</v>
      </c>
      <c r="B68" s="201">
        <v>32509047.53</v>
      </c>
      <c r="C68" s="199" t="s">
        <v>1283</v>
      </c>
      <c r="D68" s="199" t="s">
        <v>1283</v>
      </c>
      <c r="E68" s="194"/>
      <c r="F68" s="183"/>
      <c r="G68" s="209"/>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row>
    <row r="69" spans="1:33" s="189" customFormat="1" ht="18.75" thickBot="1">
      <c r="A69" s="187" t="s">
        <v>1330</v>
      </c>
      <c r="B69" s="211">
        <v>0</v>
      </c>
      <c r="C69" s="206" t="s">
        <v>1283</v>
      </c>
      <c r="D69" s="206" t="s">
        <v>1283</v>
      </c>
      <c r="E69" s="194"/>
      <c r="F69" s="183"/>
      <c r="G69" s="209"/>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row>
    <row r="70" spans="1:33" s="189" customFormat="1" ht="18.75" thickBot="1">
      <c r="A70" s="212" t="s">
        <v>1331</v>
      </c>
      <c r="B70" s="213"/>
      <c r="C70" s="213"/>
      <c r="D70" s="214"/>
      <c r="E70" s="168"/>
      <c r="F70" s="183"/>
      <c r="G70" s="209"/>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row>
    <row r="71" spans="1:33" s="189" customFormat="1" ht="18">
      <c r="A71" s="171" t="s">
        <v>1305</v>
      </c>
      <c r="B71" s="202">
        <v>6619251.0600000005</v>
      </c>
      <c r="C71" s="196" t="s">
        <v>1283</v>
      </c>
      <c r="D71" s="196" t="s">
        <v>1283</v>
      </c>
      <c r="E71" s="168"/>
      <c r="F71" s="183"/>
      <c r="G71" s="209"/>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row>
    <row r="72" spans="1:33" s="189" customFormat="1" ht="18">
      <c r="A72" s="173" t="s">
        <v>1332</v>
      </c>
      <c r="B72" s="202">
        <v>0</v>
      </c>
      <c r="C72" s="199" t="s">
        <v>1283</v>
      </c>
      <c r="D72" s="199" t="s">
        <v>1283</v>
      </c>
      <c r="E72" s="168"/>
      <c r="F72" s="183"/>
      <c r="G72" s="209"/>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row>
    <row r="73" spans="1:33" s="189" customFormat="1" ht="18">
      <c r="A73" s="173" t="s">
        <v>1308</v>
      </c>
      <c r="B73" s="202">
        <v>0</v>
      </c>
      <c r="C73" s="199" t="s">
        <v>1283</v>
      </c>
      <c r="D73" s="199" t="s">
        <v>1283</v>
      </c>
      <c r="E73" s="168"/>
      <c r="F73" s="183"/>
      <c r="G73" s="209"/>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row>
    <row r="74" spans="1:33" s="189" customFormat="1" ht="18">
      <c r="A74" s="173" t="s">
        <v>1333</v>
      </c>
      <c r="B74" s="202">
        <v>1200000</v>
      </c>
      <c r="C74" s="199" t="s">
        <v>1283</v>
      </c>
      <c r="D74" s="199" t="s">
        <v>1283</v>
      </c>
      <c r="E74" s="168"/>
      <c r="F74" s="183"/>
      <c r="G74" s="209"/>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row>
    <row r="75" spans="1:33" s="189" customFormat="1" ht="18">
      <c r="A75" s="173" t="s">
        <v>1334</v>
      </c>
      <c r="B75" s="202">
        <v>0</v>
      </c>
      <c r="C75" s="199" t="s">
        <v>1283</v>
      </c>
      <c r="D75" s="199" t="s">
        <v>1283</v>
      </c>
      <c r="E75" s="168"/>
      <c r="F75" s="183"/>
      <c r="G75" s="209"/>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row>
    <row r="76" spans="1:33" s="189" customFormat="1" ht="18.75" thickBot="1">
      <c r="A76" s="187" t="s">
        <v>1320</v>
      </c>
      <c r="B76" s="211">
        <v>7819251.0600000005</v>
      </c>
      <c r="C76" s="199" t="s">
        <v>1283</v>
      </c>
      <c r="D76" s="211">
        <v>7649332.011666667</v>
      </c>
      <c r="E76" s="215"/>
      <c r="F76" s="183"/>
      <c r="G76" s="209"/>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row>
    <row r="77" spans="1:33" s="189" customFormat="1" ht="18.75" thickBot="1">
      <c r="A77" s="212" t="s">
        <v>1335</v>
      </c>
      <c r="B77" s="216"/>
      <c r="C77" s="216"/>
      <c r="D77" s="214"/>
      <c r="E77" s="168"/>
      <c r="F77" s="183"/>
      <c r="G77" s="209"/>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row>
    <row r="78" spans="1:33" s="189" customFormat="1" ht="18">
      <c r="A78" s="217" t="s">
        <v>1305</v>
      </c>
      <c r="B78" s="210">
        <v>1733350324.6499994</v>
      </c>
      <c r="C78" s="196" t="s">
        <v>1283</v>
      </c>
      <c r="D78" s="196" t="s">
        <v>1283</v>
      </c>
      <c r="E78" s="168"/>
      <c r="F78" s="183"/>
      <c r="G78" s="209"/>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row>
    <row r="79" spans="1:33" s="189" customFormat="1" ht="18">
      <c r="A79" s="173" t="s">
        <v>1336</v>
      </c>
      <c r="B79" s="202">
        <v>0</v>
      </c>
      <c r="C79" s="199" t="s">
        <v>1283</v>
      </c>
      <c r="D79" s="199" t="s">
        <v>1283</v>
      </c>
      <c r="E79" s="168"/>
      <c r="F79" s="183"/>
      <c r="G79" s="209"/>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row>
    <row r="80" spans="1:33" s="189" customFormat="1" ht="18">
      <c r="A80" s="173" t="s">
        <v>1337</v>
      </c>
      <c r="B80" s="202">
        <v>2639483</v>
      </c>
      <c r="C80" s="199" t="s">
        <v>1283</v>
      </c>
      <c r="D80" s="199" t="s">
        <v>1283</v>
      </c>
      <c r="E80" s="168"/>
      <c r="F80" s="183"/>
      <c r="G80" s="209"/>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row>
    <row r="81" spans="1:33" s="189" customFormat="1" ht="18">
      <c r="A81" s="173" t="s">
        <v>1338</v>
      </c>
      <c r="B81" s="202">
        <v>98661.78</v>
      </c>
      <c r="C81" s="199" t="s">
        <v>1283</v>
      </c>
      <c r="D81" s="199" t="s">
        <v>1283</v>
      </c>
      <c r="E81" s="218"/>
      <c r="F81" s="183"/>
      <c r="G81" s="209"/>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row>
    <row r="82" spans="1:33" s="189" customFormat="1" ht="18">
      <c r="A82" s="173" t="s">
        <v>1339</v>
      </c>
      <c r="B82" s="201">
        <v>0</v>
      </c>
      <c r="C82" s="199" t="s">
        <v>1283</v>
      </c>
      <c r="D82" s="199" t="s">
        <v>1283</v>
      </c>
      <c r="E82" s="168"/>
      <c r="F82" s="183"/>
      <c r="G82" s="209"/>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row>
    <row r="83" spans="1:33" s="189" customFormat="1" ht="18">
      <c r="A83" s="173" t="s">
        <v>1329</v>
      </c>
      <c r="B83" s="201">
        <v>32509047.53</v>
      </c>
      <c r="C83" s="199" t="s">
        <v>1283</v>
      </c>
      <c r="D83" s="199" t="s">
        <v>1283</v>
      </c>
      <c r="E83" s="194"/>
      <c r="F83" s="183"/>
      <c r="G83" s="209"/>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row>
    <row r="84" spans="1:33" s="189" customFormat="1" ht="18">
      <c r="A84" s="173" t="s">
        <v>1340</v>
      </c>
      <c r="B84" s="202">
        <v>0</v>
      </c>
      <c r="C84" s="199" t="s">
        <v>1283</v>
      </c>
      <c r="D84" s="199" t="s">
        <v>1283</v>
      </c>
      <c r="E84" s="168"/>
      <c r="F84" s="183"/>
      <c r="G84" s="209"/>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row>
    <row r="85" spans="1:33" s="189" customFormat="1" ht="20.25" thickBot="1">
      <c r="A85" s="187" t="s">
        <v>1320</v>
      </c>
      <c r="B85" s="219">
        <v>1768597516.9599993</v>
      </c>
      <c r="C85" s="206" t="s">
        <v>1283</v>
      </c>
      <c r="D85" s="206" t="s">
        <v>1283</v>
      </c>
      <c r="E85" s="168"/>
      <c r="F85" s="183"/>
      <c r="G85" s="209"/>
      <c r="H85" s="168"/>
      <c r="I85" s="168"/>
      <c r="J85" s="168"/>
      <c r="K85" s="168"/>
      <c r="L85" s="168"/>
      <c r="M85" s="220"/>
      <c r="N85" s="168"/>
      <c r="O85" s="168"/>
      <c r="P85" s="168"/>
      <c r="Q85" s="168"/>
      <c r="R85" s="168"/>
      <c r="S85" s="168"/>
      <c r="T85" s="168"/>
      <c r="U85" s="168"/>
      <c r="V85" s="168"/>
      <c r="W85" s="168"/>
      <c r="X85" s="168"/>
      <c r="Y85" s="168"/>
      <c r="Z85" s="168"/>
      <c r="AA85" s="168"/>
      <c r="AB85" s="168"/>
      <c r="AC85" s="168"/>
      <c r="AD85" s="168"/>
      <c r="AE85" s="168"/>
      <c r="AF85" s="168"/>
      <c r="AG85" s="168"/>
    </row>
    <row r="86" spans="1:33" s="226" customFormat="1" ht="18">
      <c r="A86" s="221"/>
      <c r="B86" s="222"/>
      <c r="C86" s="222"/>
      <c r="D86" s="222"/>
      <c r="E86" s="223"/>
      <c r="F86" s="223"/>
      <c r="G86" s="223"/>
      <c r="H86" s="168"/>
      <c r="I86" s="224"/>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row>
    <row r="87" spans="1:33" s="226" customFormat="1" ht="18.75" thickBot="1">
      <c r="A87" s="227" t="s">
        <v>1341</v>
      </c>
      <c r="B87" s="172"/>
      <c r="C87" s="172"/>
      <c r="D87" s="172"/>
      <c r="E87" s="172"/>
      <c r="F87" s="172"/>
      <c r="G87" s="172"/>
      <c r="H87" s="168"/>
      <c r="I87" s="172"/>
      <c r="J87" s="169"/>
      <c r="K87" s="169"/>
      <c r="L87" s="169"/>
      <c r="M87" s="169"/>
      <c r="N87" s="225"/>
      <c r="O87" s="225"/>
      <c r="P87" s="225"/>
      <c r="Q87" s="225"/>
      <c r="R87" s="225"/>
      <c r="S87" s="225"/>
      <c r="T87" s="225"/>
      <c r="U87" s="225"/>
      <c r="V87" s="225"/>
      <c r="W87" s="225"/>
      <c r="X87" s="225"/>
      <c r="Y87" s="225"/>
      <c r="Z87" s="225"/>
      <c r="AA87" s="225"/>
      <c r="AB87" s="225"/>
      <c r="AC87" s="225"/>
      <c r="AD87" s="225"/>
      <c r="AE87" s="225"/>
      <c r="AF87" s="225"/>
      <c r="AG87" s="225"/>
    </row>
    <row r="88" spans="1:33" s="226" customFormat="1" ht="18.75" thickBot="1">
      <c r="A88" s="228"/>
      <c r="B88" s="229" t="s">
        <v>1225</v>
      </c>
      <c r="C88" s="230" t="s">
        <v>1342</v>
      </c>
      <c r="D88" s="168"/>
      <c r="E88" s="172"/>
      <c r="F88" s="172"/>
      <c r="G88" s="172"/>
      <c r="H88" s="172"/>
      <c r="I88" s="172"/>
      <c r="J88" s="169"/>
      <c r="K88" s="169"/>
      <c r="L88" s="169"/>
      <c r="M88" s="169"/>
      <c r="N88" s="225"/>
      <c r="O88" s="225"/>
      <c r="P88" s="225"/>
      <c r="Q88" s="225"/>
      <c r="R88" s="225"/>
      <c r="S88" s="225"/>
      <c r="T88" s="225"/>
      <c r="U88" s="225"/>
      <c r="V88" s="225"/>
      <c r="W88" s="225"/>
      <c r="X88" s="225"/>
      <c r="Y88" s="225"/>
      <c r="Z88" s="225"/>
      <c r="AA88" s="225"/>
      <c r="AB88" s="225"/>
      <c r="AC88" s="225"/>
      <c r="AD88" s="225"/>
      <c r="AE88" s="225"/>
      <c r="AF88" s="225"/>
      <c r="AG88" s="225"/>
    </row>
    <row r="89" spans="1:33" s="226" customFormat="1" ht="18">
      <c r="A89" s="171" t="s">
        <v>1343</v>
      </c>
      <c r="B89" s="231">
        <v>3178501607.2920003</v>
      </c>
      <c r="C89" s="232" t="s">
        <v>1344</v>
      </c>
      <c r="D89" s="233"/>
      <c r="E89" s="172"/>
      <c r="F89" s="234"/>
      <c r="G89" s="172"/>
      <c r="H89" s="172"/>
      <c r="I89" s="172"/>
      <c r="J89" s="169"/>
      <c r="K89" s="169"/>
      <c r="L89" s="169"/>
      <c r="M89" s="169"/>
      <c r="N89" s="225"/>
      <c r="O89" s="225"/>
      <c r="P89" s="225"/>
      <c r="Q89" s="225"/>
      <c r="R89" s="225"/>
      <c r="S89" s="225"/>
      <c r="T89" s="225"/>
      <c r="U89" s="225"/>
      <c r="V89" s="225"/>
      <c r="W89" s="225"/>
      <c r="X89" s="225"/>
      <c r="Y89" s="225"/>
      <c r="Z89" s="225"/>
      <c r="AA89" s="225"/>
      <c r="AB89" s="225"/>
      <c r="AC89" s="225"/>
      <c r="AD89" s="225"/>
      <c r="AE89" s="225"/>
      <c r="AF89" s="225"/>
      <c r="AG89" s="225"/>
    </row>
    <row r="90" spans="1:33" s="226" customFormat="1" ht="18">
      <c r="A90" s="173" t="s">
        <v>1345</v>
      </c>
      <c r="B90" s="235">
        <v>37604211.37</v>
      </c>
      <c r="C90" s="232" t="s">
        <v>1346</v>
      </c>
      <c r="D90" s="233"/>
      <c r="E90" s="172"/>
      <c r="F90" s="172"/>
      <c r="G90" s="172"/>
      <c r="H90" s="172"/>
      <c r="I90" s="172"/>
      <c r="J90" s="169"/>
      <c r="K90" s="169"/>
      <c r="L90" s="169"/>
      <c r="M90" s="169"/>
      <c r="N90" s="225"/>
      <c r="O90" s="225"/>
      <c r="P90" s="225"/>
      <c r="Q90" s="225"/>
      <c r="R90" s="225"/>
      <c r="S90" s="225"/>
      <c r="T90" s="225"/>
      <c r="U90" s="225"/>
      <c r="V90" s="225"/>
      <c r="W90" s="225"/>
      <c r="X90" s="225"/>
      <c r="Y90" s="225"/>
      <c r="Z90" s="225"/>
      <c r="AA90" s="225"/>
      <c r="AB90" s="225"/>
      <c r="AC90" s="225"/>
      <c r="AD90" s="225"/>
      <c r="AE90" s="225"/>
      <c r="AF90" s="225"/>
      <c r="AG90" s="225"/>
    </row>
    <row r="91" spans="1:33" s="226" customFormat="1" ht="18">
      <c r="A91" s="173" t="s">
        <v>1347</v>
      </c>
      <c r="B91" s="236">
        <v>0</v>
      </c>
      <c r="C91" s="232" t="s">
        <v>1348</v>
      </c>
      <c r="D91" s="233"/>
      <c r="E91" s="172"/>
      <c r="F91" s="172"/>
      <c r="G91" s="172"/>
      <c r="H91" s="172"/>
      <c r="I91" s="172"/>
      <c r="J91" s="169"/>
      <c r="K91" s="169"/>
      <c r="L91" s="169"/>
      <c r="M91" s="169"/>
      <c r="N91" s="225"/>
      <c r="O91" s="225"/>
      <c r="P91" s="225"/>
      <c r="Q91" s="225"/>
      <c r="R91" s="225"/>
      <c r="S91" s="225"/>
      <c r="T91" s="225"/>
      <c r="U91" s="225"/>
      <c r="V91" s="225"/>
      <c r="W91" s="225"/>
      <c r="X91" s="225"/>
      <c r="Y91" s="225"/>
      <c r="Z91" s="225"/>
      <c r="AA91" s="225"/>
      <c r="AB91" s="225"/>
      <c r="AC91" s="225"/>
      <c r="AD91" s="225"/>
      <c r="AE91" s="225"/>
      <c r="AF91" s="225"/>
      <c r="AG91" s="225"/>
    </row>
    <row r="92" spans="1:33" s="226" customFormat="1" ht="18">
      <c r="A92" s="173" t="s">
        <v>1349</v>
      </c>
      <c r="B92" s="236">
        <v>0</v>
      </c>
      <c r="C92" s="232" t="s">
        <v>1350</v>
      </c>
      <c r="D92" s="233"/>
      <c r="E92" s="172"/>
      <c r="F92" s="172"/>
      <c r="G92" s="172"/>
      <c r="H92" s="172"/>
      <c r="I92" s="172"/>
      <c r="J92" s="169"/>
      <c r="K92" s="169"/>
      <c r="L92" s="169"/>
      <c r="M92" s="169"/>
      <c r="N92" s="225"/>
      <c r="O92" s="225"/>
      <c r="P92" s="225"/>
      <c r="Q92" s="225"/>
      <c r="R92" s="225"/>
      <c r="S92" s="225"/>
      <c r="T92" s="225"/>
      <c r="U92" s="225"/>
      <c r="V92" s="225"/>
      <c r="W92" s="225"/>
      <c r="X92" s="225"/>
      <c r="Y92" s="225"/>
      <c r="Z92" s="225"/>
      <c r="AA92" s="225"/>
      <c r="AB92" s="225"/>
      <c r="AC92" s="225"/>
      <c r="AD92" s="225"/>
      <c r="AE92" s="225"/>
      <c r="AF92" s="225"/>
      <c r="AG92" s="225"/>
    </row>
    <row r="93" spans="1:33" s="226" customFormat="1" ht="18">
      <c r="A93" s="173" t="s">
        <v>1351</v>
      </c>
      <c r="B93" s="237" t="s">
        <v>1283</v>
      </c>
      <c r="C93" s="232" t="s">
        <v>1352</v>
      </c>
      <c r="D93" s="233"/>
      <c r="E93" s="172"/>
      <c r="F93" s="172"/>
      <c r="G93" s="172"/>
      <c r="H93" s="172"/>
      <c r="I93" s="172"/>
      <c r="J93" s="169"/>
      <c r="K93" s="169"/>
      <c r="L93" s="169"/>
      <c r="M93" s="169"/>
      <c r="N93" s="225"/>
      <c r="O93" s="225"/>
      <c r="P93" s="225"/>
      <c r="Q93" s="225"/>
      <c r="R93" s="225"/>
      <c r="S93" s="225"/>
      <c r="T93" s="225"/>
      <c r="U93" s="225"/>
      <c r="V93" s="225"/>
      <c r="W93" s="225"/>
      <c r="X93" s="225"/>
      <c r="Y93" s="225"/>
      <c r="Z93" s="225"/>
      <c r="AA93" s="225"/>
      <c r="AB93" s="225"/>
      <c r="AC93" s="225"/>
      <c r="AD93" s="225"/>
      <c r="AE93" s="225"/>
      <c r="AF93" s="225"/>
      <c r="AG93" s="225"/>
    </row>
    <row r="94" spans="1:33" s="226" customFormat="1" ht="18">
      <c r="A94" s="173" t="s">
        <v>1353</v>
      </c>
      <c r="B94" s="237" t="s">
        <v>1283</v>
      </c>
      <c r="C94" s="232" t="s">
        <v>1354</v>
      </c>
      <c r="D94" s="233"/>
      <c r="E94" s="172"/>
      <c r="F94" s="172"/>
      <c r="G94" s="172"/>
      <c r="H94" s="172"/>
      <c r="I94" s="172"/>
      <c r="J94" s="169"/>
      <c r="K94" s="169"/>
      <c r="L94" s="169"/>
      <c r="M94" s="169"/>
      <c r="N94" s="225"/>
      <c r="O94" s="225"/>
      <c r="P94" s="225"/>
      <c r="Q94" s="225"/>
      <c r="R94" s="225"/>
      <c r="S94" s="225"/>
      <c r="T94" s="225"/>
      <c r="U94" s="225"/>
      <c r="V94" s="225"/>
      <c r="W94" s="225"/>
      <c r="X94" s="225"/>
      <c r="Y94" s="225"/>
      <c r="Z94" s="225"/>
      <c r="AA94" s="225"/>
      <c r="AB94" s="225"/>
      <c r="AC94" s="225"/>
      <c r="AD94" s="225"/>
      <c r="AE94" s="225"/>
      <c r="AF94" s="225"/>
      <c r="AG94" s="225"/>
    </row>
    <row r="95" spans="1:33" s="226" customFormat="1" ht="18">
      <c r="A95" s="173" t="s">
        <v>1355</v>
      </c>
      <c r="B95" s="237" t="s">
        <v>1283</v>
      </c>
      <c r="C95" s="232" t="s">
        <v>1356</v>
      </c>
      <c r="D95" s="233"/>
      <c r="E95" s="172"/>
      <c r="F95" s="172"/>
      <c r="G95" s="172"/>
      <c r="H95" s="172"/>
      <c r="I95" s="172"/>
      <c r="J95" s="169"/>
      <c r="K95" s="169"/>
      <c r="L95" s="169"/>
      <c r="M95" s="169"/>
      <c r="N95" s="225"/>
      <c r="O95" s="225"/>
      <c r="P95" s="225"/>
      <c r="Q95" s="225"/>
      <c r="R95" s="225"/>
      <c r="S95" s="225"/>
      <c r="T95" s="225"/>
      <c r="U95" s="225"/>
      <c r="V95" s="225"/>
      <c r="W95" s="225"/>
      <c r="X95" s="225"/>
      <c r="Y95" s="225"/>
      <c r="Z95" s="225"/>
      <c r="AA95" s="225"/>
      <c r="AB95" s="225"/>
      <c r="AC95" s="225"/>
      <c r="AD95" s="225"/>
      <c r="AE95" s="225"/>
      <c r="AF95" s="225"/>
      <c r="AG95" s="225"/>
    </row>
    <row r="96" spans="1:33" s="226" customFormat="1" ht="18">
      <c r="A96" s="173" t="s">
        <v>1357</v>
      </c>
      <c r="B96" s="237" t="s">
        <v>1283</v>
      </c>
      <c r="C96" s="232" t="s">
        <v>1358</v>
      </c>
      <c r="D96" s="233"/>
      <c r="E96" s="172"/>
      <c r="F96" s="172"/>
      <c r="G96" s="172"/>
      <c r="H96" s="172"/>
      <c r="I96" s="172"/>
      <c r="J96" s="169"/>
      <c r="K96" s="169"/>
      <c r="L96" s="169"/>
      <c r="M96" s="169"/>
      <c r="N96" s="225"/>
      <c r="O96" s="225"/>
      <c r="P96" s="225"/>
      <c r="Q96" s="225"/>
      <c r="R96" s="225"/>
      <c r="S96" s="225"/>
      <c r="T96" s="225"/>
      <c r="U96" s="225"/>
      <c r="V96" s="225"/>
      <c r="W96" s="225"/>
      <c r="X96" s="225"/>
      <c r="Y96" s="225"/>
      <c r="Z96" s="225"/>
      <c r="AA96" s="225"/>
      <c r="AB96" s="225"/>
      <c r="AC96" s="225"/>
      <c r="AD96" s="225"/>
      <c r="AE96" s="225"/>
      <c r="AF96" s="225"/>
      <c r="AG96" s="225"/>
    </row>
    <row r="97" spans="1:33" s="226" customFormat="1" ht="18">
      <c r="A97" s="173" t="s">
        <v>214</v>
      </c>
      <c r="B97" s="235">
        <v>186436818.13</v>
      </c>
      <c r="C97" s="232" t="s">
        <v>1359</v>
      </c>
      <c r="D97" s="233"/>
      <c r="E97" s="172"/>
      <c r="F97" s="172"/>
      <c r="G97" s="172"/>
      <c r="H97" s="172"/>
      <c r="I97" s="172"/>
      <c r="J97" s="169"/>
      <c r="K97" s="169"/>
      <c r="L97" s="169"/>
      <c r="M97" s="169"/>
      <c r="N97" s="225"/>
      <c r="O97" s="225"/>
      <c r="P97" s="225"/>
      <c r="Q97" s="225"/>
      <c r="R97" s="225"/>
      <c r="S97" s="225"/>
      <c r="T97" s="225"/>
      <c r="U97" s="225"/>
      <c r="V97" s="225"/>
      <c r="W97" s="225"/>
      <c r="X97" s="225"/>
      <c r="Y97" s="225"/>
      <c r="Z97" s="225"/>
      <c r="AA97" s="225"/>
      <c r="AB97" s="225"/>
      <c r="AC97" s="225"/>
      <c r="AD97" s="225"/>
      <c r="AE97" s="225"/>
      <c r="AF97" s="225"/>
      <c r="AG97" s="225"/>
    </row>
    <row r="98" spans="1:33" s="226" customFormat="1" ht="18.75" thickBot="1">
      <c r="A98" s="173" t="s">
        <v>1360</v>
      </c>
      <c r="B98" s="235">
        <v>82612849.01502466</v>
      </c>
      <c r="C98" s="238" t="s">
        <v>1361</v>
      </c>
      <c r="D98" s="233"/>
      <c r="E98" s="172"/>
      <c r="F98" s="172"/>
      <c r="G98" s="172"/>
      <c r="H98" s="172"/>
      <c r="I98" s="172"/>
      <c r="J98" s="169"/>
      <c r="K98" s="169"/>
      <c r="L98" s="169"/>
      <c r="M98" s="169"/>
      <c r="N98" s="225"/>
      <c r="O98" s="225"/>
      <c r="P98" s="225"/>
      <c r="Q98" s="225"/>
      <c r="R98" s="225"/>
      <c r="S98" s="225"/>
      <c r="T98" s="225"/>
      <c r="U98" s="225"/>
      <c r="V98" s="225"/>
      <c r="W98" s="225"/>
      <c r="X98" s="225"/>
      <c r="Y98" s="225"/>
      <c r="Z98" s="225"/>
      <c r="AA98" s="225"/>
      <c r="AB98" s="225"/>
      <c r="AC98" s="225"/>
      <c r="AD98" s="225"/>
      <c r="AE98" s="225"/>
      <c r="AF98" s="225"/>
      <c r="AG98" s="225"/>
    </row>
    <row r="99" spans="1:33" s="226" customFormat="1" ht="18">
      <c r="A99" s="173" t="s">
        <v>1362</v>
      </c>
      <c r="B99" s="239">
        <v>2947056151.5169754</v>
      </c>
      <c r="C99" s="169"/>
      <c r="D99" s="168"/>
      <c r="E99" s="172"/>
      <c r="F99" s="172"/>
      <c r="G99" s="172"/>
      <c r="H99" s="172"/>
      <c r="I99" s="172"/>
      <c r="J99" s="169"/>
      <c r="K99" s="169"/>
      <c r="L99" s="169"/>
      <c r="M99" s="169"/>
      <c r="N99" s="225"/>
      <c r="O99" s="225"/>
      <c r="P99" s="225"/>
      <c r="Q99" s="225"/>
      <c r="R99" s="225"/>
      <c r="S99" s="225"/>
      <c r="T99" s="225"/>
      <c r="U99" s="225"/>
      <c r="V99" s="225"/>
      <c r="W99" s="225"/>
      <c r="X99" s="225"/>
      <c r="Y99" s="225"/>
      <c r="Z99" s="225"/>
      <c r="AA99" s="225"/>
      <c r="AB99" s="225"/>
      <c r="AC99" s="225"/>
      <c r="AD99" s="225"/>
      <c r="AE99" s="225"/>
      <c r="AF99" s="225"/>
      <c r="AG99" s="225"/>
    </row>
    <row r="100" spans="1:33" s="226" customFormat="1" ht="18">
      <c r="A100" s="173"/>
      <c r="B100" s="173"/>
      <c r="C100" s="169"/>
      <c r="D100" s="168"/>
      <c r="E100" s="172"/>
      <c r="F100" s="172"/>
      <c r="G100" s="172"/>
      <c r="H100" s="172"/>
      <c r="I100" s="172"/>
      <c r="J100" s="169"/>
      <c r="K100" s="169"/>
      <c r="L100" s="169"/>
      <c r="M100" s="169"/>
      <c r="N100" s="225"/>
      <c r="O100" s="225"/>
      <c r="P100" s="225"/>
      <c r="Q100" s="225"/>
      <c r="R100" s="225"/>
      <c r="S100" s="225"/>
      <c r="T100" s="225"/>
      <c r="U100" s="225"/>
      <c r="V100" s="225"/>
      <c r="W100" s="225"/>
      <c r="X100" s="225"/>
      <c r="Y100" s="225"/>
      <c r="Z100" s="225"/>
      <c r="AA100" s="225"/>
      <c r="AB100" s="225"/>
      <c r="AC100" s="225"/>
      <c r="AD100" s="225"/>
      <c r="AE100" s="225"/>
      <c r="AF100" s="225"/>
      <c r="AG100" s="225"/>
    </row>
    <row r="101" spans="1:33" s="226" customFormat="1" ht="18">
      <c r="A101" s="173" t="s">
        <v>1363</v>
      </c>
      <c r="B101" s="184" t="s">
        <v>1364</v>
      </c>
      <c r="C101" s="169"/>
      <c r="D101" s="168"/>
      <c r="E101" s="172"/>
      <c r="F101" s="172"/>
      <c r="G101" s="172"/>
      <c r="H101" s="172"/>
      <c r="I101" s="172"/>
      <c r="J101" s="169"/>
      <c r="K101" s="169"/>
      <c r="L101" s="169"/>
      <c r="M101" s="169"/>
      <c r="N101" s="225"/>
      <c r="O101" s="225"/>
      <c r="P101" s="225"/>
      <c r="Q101" s="225"/>
      <c r="R101" s="225"/>
      <c r="S101" s="225"/>
      <c r="T101" s="225"/>
      <c r="U101" s="225"/>
      <c r="V101" s="225"/>
      <c r="W101" s="225"/>
      <c r="X101" s="225"/>
      <c r="Y101" s="225"/>
      <c r="Z101" s="225"/>
      <c r="AA101" s="225"/>
      <c r="AB101" s="225"/>
      <c r="AC101" s="225"/>
      <c r="AD101" s="225"/>
      <c r="AE101" s="225"/>
      <c r="AF101" s="225"/>
      <c r="AG101" s="225"/>
    </row>
    <row r="102" spans="1:33" s="226" customFormat="1" ht="18">
      <c r="A102" s="173"/>
      <c r="B102" s="173"/>
      <c r="C102" s="169"/>
      <c r="D102" s="168"/>
      <c r="E102" s="172"/>
      <c r="F102" s="172"/>
      <c r="G102" s="172"/>
      <c r="H102" s="172"/>
      <c r="I102" s="172"/>
      <c r="J102" s="169"/>
      <c r="K102" s="169"/>
      <c r="L102" s="169"/>
      <c r="M102" s="169"/>
      <c r="N102" s="225"/>
      <c r="O102" s="225"/>
      <c r="P102" s="225"/>
      <c r="Q102" s="225"/>
      <c r="R102" s="225"/>
      <c r="S102" s="225"/>
      <c r="T102" s="225"/>
      <c r="U102" s="225"/>
      <c r="V102" s="225"/>
      <c r="W102" s="225"/>
      <c r="X102" s="225"/>
      <c r="Y102" s="225"/>
      <c r="Z102" s="225"/>
      <c r="AA102" s="225"/>
      <c r="AB102" s="225"/>
      <c r="AC102" s="225"/>
      <c r="AD102" s="225"/>
      <c r="AE102" s="225"/>
      <c r="AF102" s="225"/>
      <c r="AG102" s="225"/>
    </row>
    <row r="103" spans="1:33" s="226" customFormat="1" ht="18">
      <c r="A103" s="173" t="s">
        <v>1365</v>
      </c>
      <c r="B103" s="240">
        <v>0.88</v>
      </c>
      <c r="C103" s="169"/>
      <c r="D103" s="241"/>
      <c r="E103" s="172"/>
      <c r="F103" s="172"/>
      <c r="G103" s="172"/>
      <c r="H103" s="172"/>
      <c r="I103" s="172"/>
      <c r="J103" s="169"/>
      <c r="K103" s="169"/>
      <c r="L103" s="169"/>
      <c r="M103" s="169"/>
      <c r="N103" s="225"/>
      <c r="O103" s="225"/>
      <c r="P103" s="225"/>
      <c r="Q103" s="225"/>
      <c r="R103" s="225"/>
      <c r="S103" s="225"/>
      <c r="T103" s="225"/>
      <c r="U103" s="225"/>
      <c r="V103" s="225"/>
      <c r="W103" s="225"/>
      <c r="X103" s="225"/>
      <c r="Y103" s="225"/>
      <c r="Z103" s="225"/>
      <c r="AA103" s="225"/>
      <c r="AB103" s="225"/>
      <c r="AC103" s="225"/>
      <c r="AD103" s="225"/>
      <c r="AE103" s="225"/>
      <c r="AF103" s="225"/>
      <c r="AG103" s="225"/>
    </row>
    <row r="104" spans="1:33" s="226" customFormat="1" ht="18">
      <c r="A104" s="173" t="s">
        <v>1366</v>
      </c>
      <c r="B104" s="240">
        <v>0.88</v>
      </c>
      <c r="C104" s="242"/>
      <c r="D104" s="168"/>
      <c r="E104" s="172"/>
      <c r="F104" s="172"/>
      <c r="G104" s="172"/>
      <c r="H104" s="172"/>
      <c r="I104" s="172"/>
      <c r="J104" s="169"/>
      <c r="K104" s="169"/>
      <c r="L104" s="169"/>
      <c r="M104" s="169"/>
      <c r="N104" s="225"/>
      <c r="O104" s="225"/>
      <c r="P104" s="225"/>
      <c r="Q104" s="225"/>
      <c r="R104" s="225"/>
      <c r="S104" s="225"/>
      <c r="T104" s="225"/>
      <c r="U104" s="225"/>
      <c r="V104" s="225"/>
      <c r="W104" s="225"/>
      <c r="X104" s="225"/>
      <c r="Y104" s="225"/>
      <c r="Z104" s="225"/>
      <c r="AA104" s="225"/>
      <c r="AB104" s="225"/>
      <c r="AC104" s="225"/>
      <c r="AD104" s="225"/>
      <c r="AE104" s="225"/>
      <c r="AF104" s="225"/>
      <c r="AG104" s="225"/>
    </row>
    <row r="105" spans="1:33" s="226" customFormat="1" ht="18">
      <c r="A105" s="173" t="s">
        <v>1367</v>
      </c>
      <c r="B105" s="240">
        <v>0.905</v>
      </c>
      <c r="C105" s="242"/>
      <c r="D105" s="168"/>
      <c r="E105" s="172"/>
      <c r="F105" s="172"/>
      <c r="G105" s="172"/>
      <c r="H105" s="172"/>
      <c r="I105" s="172"/>
      <c r="J105" s="169"/>
      <c r="K105" s="169"/>
      <c r="L105" s="169"/>
      <c r="M105" s="169"/>
      <c r="N105" s="225"/>
      <c r="O105" s="225"/>
      <c r="P105" s="225"/>
      <c r="Q105" s="225"/>
      <c r="R105" s="225"/>
      <c r="S105" s="225"/>
      <c r="T105" s="225"/>
      <c r="U105" s="225"/>
      <c r="V105" s="225"/>
      <c r="W105" s="225"/>
      <c r="X105" s="225"/>
      <c r="Y105" s="225"/>
      <c r="Z105" s="225"/>
      <c r="AA105" s="225"/>
      <c r="AB105" s="225"/>
      <c r="AC105" s="225"/>
      <c r="AD105" s="225"/>
      <c r="AE105" s="225"/>
      <c r="AF105" s="225"/>
      <c r="AG105" s="225"/>
    </row>
    <row r="106" spans="1:33" s="226" customFormat="1" ht="18">
      <c r="A106" s="173" t="s">
        <v>1368</v>
      </c>
      <c r="B106" s="243" t="s">
        <v>1283</v>
      </c>
      <c r="C106" s="242"/>
      <c r="D106" s="168"/>
      <c r="E106" s="172"/>
      <c r="F106" s="172"/>
      <c r="G106" s="172"/>
      <c r="H106" s="172"/>
      <c r="I106" s="172"/>
      <c r="J106" s="169"/>
      <c r="K106" s="169"/>
      <c r="L106" s="169"/>
      <c r="M106" s="169"/>
      <c r="N106" s="225"/>
      <c r="O106" s="225"/>
      <c r="P106" s="225"/>
      <c r="Q106" s="225"/>
      <c r="R106" s="225"/>
      <c r="S106" s="225"/>
      <c r="T106" s="225"/>
      <c r="U106" s="225"/>
      <c r="V106" s="225"/>
      <c r="W106" s="225"/>
      <c r="X106" s="225"/>
      <c r="Y106" s="225"/>
      <c r="Z106" s="225"/>
      <c r="AA106" s="225"/>
      <c r="AB106" s="225"/>
      <c r="AC106" s="225"/>
      <c r="AD106" s="225"/>
      <c r="AE106" s="225"/>
      <c r="AF106" s="225"/>
      <c r="AG106" s="225"/>
    </row>
    <row r="107" spans="1:33" s="226" customFormat="1" ht="18">
      <c r="A107" s="173" t="s">
        <v>1369</v>
      </c>
      <c r="B107" s="239">
        <v>460506151.5257635</v>
      </c>
      <c r="C107" s="242"/>
      <c r="D107" s="168"/>
      <c r="E107" s="172"/>
      <c r="F107" s="172"/>
      <c r="G107" s="172"/>
      <c r="H107" s="172"/>
      <c r="I107" s="172"/>
      <c r="J107" s="169"/>
      <c r="K107" s="169"/>
      <c r="L107" s="169"/>
      <c r="M107" s="169"/>
      <c r="N107" s="225"/>
      <c r="O107" s="225"/>
      <c r="P107" s="225"/>
      <c r="Q107" s="225"/>
      <c r="R107" s="225"/>
      <c r="S107" s="225"/>
      <c r="T107" s="225"/>
      <c r="U107" s="225"/>
      <c r="V107" s="225"/>
      <c r="W107" s="225"/>
      <c r="X107" s="225"/>
      <c r="Y107" s="225"/>
      <c r="Z107" s="225"/>
      <c r="AA107" s="225"/>
      <c r="AB107" s="225"/>
      <c r="AC107" s="225"/>
      <c r="AD107" s="225"/>
      <c r="AE107" s="225"/>
      <c r="AF107" s="225"/>
      <c r="AG107" s="225"/>
    </row>
    <row r="108" spans="1:33" s="226" customFormat="1" ht="18.75" thickBot="1">
      <c r="A108" s="187" t="s">
        <v>1370</v>
      </c>
      <c r="B108" s="244">
        <v>0.18519883031806764</v>
      </c>
      <c r="C108" s="169"/>
      <c r="D108" s="168"/>
      <c r="E108" s="172"/>
      <c r="F108" s="172"/>
      <c r="G108" s="172"/>
      <c r="H108" s="172"/>
      <c r="I108" s="172"/>
      <c r="J108" s="169"/>
      <c r="K108" s="169"/>
      <c r="L108" s="169"/>
      <c r="M108" s="169"/>
      <c r="N108" s="225"/>
      <c r="O108" s="225"/>
      <c r="P108" s="225"/>
      <c r="Q108" s="225"/>
      <c r="R108" s="225"/>
      <c r="S108" s="225"/>
      <c r="T108" s="225"/>
      <c r="U108" s="225"/>
      <c r="V108" s="225"/>
      <c r="W108" s="225"/>
      <c r="X108" s="225"/>
      <c r="Y108" s="225"/>
      <c r="Z108" s="225"/>
      <c r="AA108" s="225"/>
      <c r="AB108" s="225"/>
      <c r="AC108" s="225"/>
      <c r="AD108" s="225"/>
      <c r="AE108" s="225"/>
      <c r="AF108" s="225"/>
      <c r="AG108" s="225"/>
    </row>
    <row r="109" spans="1:33" s="226" customFormat="1" ht="18">
      <c r="A109" s="169"/>
      <c r="B109" s="169"/>
      <c r="C109" s="169"/>
      <c r="D109" s="169"/>
      <c r="E109" s="172"/>
      <c r="F109" s="172"/>
      <c r="G109" s="172"/>
      <c r="H109" s="172"/>
      <c r="I109" s="172"/>
      <c r="J109" s="169"/>
      <c r="K109" s="169"/>
      <c r="L109" s="169"/>
      <c r="M109" s="169"/>
      <c r="N109" s="225"/>
      <c r="O109" s="225"/>
      <c r="P109" s="225"/>
      <c r="Q109" s="225"/>
      <c r="R109" s="225"/>
      <c r="S109" s="225"/>
      <c r="T109" s="225"/>
      <c r="U109" s="225"/>
      <c r="V109" s="225"/>
      <c r="W109" s="225"/>
      <c r="X109" s="225"/>
      <c r="Y109" s="225"/>
      <c r="Z109" s="225"/>
      <c r="AA109" s="225"/>
      <c r="AB109" s="225"/>
      <c r="AC109" s="225"/>
      <c r="AD109" s="225"/>
      <c r="AE109" s="225"/>
      <c r="AF109" s="225"/>
      <c r="AG109" s="225"/>
    </row>
    <row r="110" spans="1:33" s="226" customFormat="1" ht="18">
      <c r="A110" s="245" t="s">
        <v>1371</v>
      </c>
      <c r="B110" s="169"/>
      <c r="C110" s="168"/>
      <c r="D110" s="168"/>
      <c r="E110" s="172"/>
      <c r="F110" s="172"/>
      <c r="G110" s="172"/>
      <c r="H110" s="172"/>
      <c r="I110" s="172"/>
      <c r="J110" s="169"/>
      <c r="K110" s="169"/>
      <c r="L110" s="169"/>
      <c r="M110" s="169"/>
      <c r="N110" s="225"/>
      <c r="O110" s="225"/>
      <c r="P110" s="225"/>
      <c r="Q110" s="225"/>
      <c r="R110" s="225"/>
      <c r="S110" s="225"/>
      <c r="T110" s="225"/>
      <c r="U110" s="225"/>
      <c r="V110" s="225"/>
      <c r="W110" s="225"/>
      <c r="X110" s="225"/>
      <c r="Y110" s="225"/>
      <c r="Z110" s="225"/>
      <c r="AA110" s="225"/>
      <c r="AB110" s="225"/>
      <c r="AC110" s="225"/>
      <c r="AD110" s="225"/>
      <c r="AE110" s="225"/>
      <c r="AF110" s="225"/>
      <c r="AG110" s="225"/>
    </row>
    <row r="111" spans="1:33" s="226" customFormat="1" ht="18">
      <c r="A111" s="168" t="s">
        <v>1372</v>
      </c>
      <c r="B111" s="169"/>
      <c r="C111" s="242"/>
      <c r="D111" s="168"/>
      <c r="E111" s="172"/>
      <c r="F111" s="172"/>
      <c r="G111" s="172"/>
      <c r="H111" s="172"/>
      <c r="I111" s="172"/>
      <c r="J111" s="169"/>
      <c r="K111" s="169"/>
      <c r="L111" s="169"/>
      <c r="M111" s="169"/>
      <c r="N111" s="225"/>
      <c r="O111" s="225"/>
      <c r="P111" s="225"/>
      <c r="Q111" s="225"/>
      <c r="R111" s="225"/>
      <c r="S111" s="225"/>
      <c r="T111" s="225"/>
      <c r="U111" s="225"/>
      <c r="V111" s="225"/>
      <c r="W111" s="225"/>
      <c r="X111" s="225"/>
      <c r="Y111" s="225"/>
      <c r="Z111" s="225"/>
      <c r="AA111" s="225"/>
      <c r="AB111" s="225"/>
      <c r="AC111" s="225"/>
      <c r="AD111" s="225"/>
      <c r="AE111" s="225"/>
      <c r="AF111" s="225"/>
      <c r="AG111" s="225"/>
    </row>
    <row r="112" spans="1:33" s="226" customFormat="1" ht="18">
      <c r="A112" s="168"/>
      <c r="B112" s="169"/>
      <c r="C112" s="242"/>
      <c r="D112" s="168"/>
      <c r="E112" s="172"/>
      <c r="F112" s="172"/>
      <c r="G112" s="172"/>
      <c r="H112" s="172"/>
      <c r="I112" s="172"/>
      <c r="J112" s="169"/>
      <c r="K112" s="169"/>
      <c r="L112" s="169"/>
      <c r="M112" s="169"/>
      <c r="N112" s="225"/>
      <c r="O112" s="225"/>
      <c r="P112" s="225"/>
      <c r="Q112" s="225"/>
      <c r="R112" s="225"/>
      <c r="S112" s="225"/>
      <c r="T112" s="225"/>
      <c r="U112" s="225"/>
      <c r="V112" s="225"/>
      <c r="W112" s="225"/>
      <c r="X112" s="225"/>
      <c r="Y112" s="225"/>
      <c r="Z112" s="225"/>
      <c r="AA112" s="225"/>
      <c r="AB112" s="225"/>
      <c r="AC112" s="225"/>
      <c r="AD112" s="225"/>
      <c r="AE112" s="225"/>
      <c r="AF112" s="225"/>
      <c r="AG112" s="225"/>
    </row>
    <row r="113" spans="1:33" s="249" customFormat="1" ht="18">
      <c r="A113" s="227" t="s">
        <v>1373</v>
      </c>
      <c r="B113" s="246"/>
      <c r="C113" s="247"/>
      <c r="D113" s="248"/>
      <c r="E113" s="168"/>
      <c r="F113" s="241"/>
      <c r="G113" s="241"/>
      <c r="H113" s="241"/>
      <c r="I113" s="168"/>
      <c r="J113" s="168"/>
      <c r="K113" s="168"/>
      <c r="L113" s="168"/>
      <c r="M113" s="168"/>
      <c r="N113" s="185"/>
      <c r="O113" s="185"/>
      <c r="P113" s="185"/>
      <c r="Q113" s="185"/>
      <c r="R113" s="185"/>
      <c r="S113" s="185"/>
      <c r="T113" s="185"/>
      <c r="U113" s="185"/>
      <c r="V113" s="185"/>
      <c r="W113" s="185"/>
      <c r="X113" s="185"/>
      <c r="Y113" s="185"/>
      <c r="Z113" s="185"/>
      <c r="AA113" s="185"/>
      <c r="AB113" s="185"/>
      <c r="AC113" s="185"/>
      <c r="AD113" s="185"/>
      <c r="AE113" s="185"/>
      <c r="AF113" s="185"/>
      <c r="AG113" s="185"/>
    </row>
    <row r="114" spans="1:33" s="249" customFormat="1" ht="10.5" customHeight="1" thickBot="1">
      <c r="A114" s="227"/>
      <c r="B114" s="246"/>
      <c r="C114" s="247"/>
      <c r="D114" s="248"/>
      <c r="E114" s="168"/>
      <c r="F114" s="241"/>
      <c r="G114" s="241"/>
      <c r="H114" s="241"/>
      <c r="I114" s="168"/>
      <c r="J114" s="168"/>
      <c r="K114" s="168"/>
      <c r="L114" s="168"/>
      <c r="M114" s="168"/>
      <c r="N114" s="185"/>
      <c r="O114" s="185"/>
      <c r="P114" s="185"/>
      <c r="Q114" s="185"/>
      <c r="R114" s="185"/>
      <c r="S114" s="185"/>
      <c r="T114" s="185"/>
      <c r="U114" s="185"/>
      <c r="V114" s="185"/>
      <c r="W114" s="185"/>
      <c r="X114" s="185"/>
      <c r="Y114" s="185"/>
      <c r="Z114" s="185"/>
      <c r="AA114" s="185"/>
      <c r="AB114" s="185"/>
      <c r="AC114" s="185"/>
      <c r="AD114" s="185"/>
      <c r="AE114" s="185"/>
      <c r="AF114" s="185"/>
      <c r="AG114" s="185"/>
    </row>
    <row r="115" spans="1:33" s="249" customFormat="1" ht="18">
      <c r="A115" s="250" t="s">
        <v>1374</v>
      </c>
      <c r="B115" s="251" t="s">
        <v>349</v>
      </c>
      <c r="C115" s="247"/>
      <c r="D115" s="247"/>
      <c r="E115" s="169"/>
      <c r="F115" s="172"/>
      <c r="G115" s="172"/>
      <c r="H115" s="172"/>
      <c r="I115" s="169"/>
      <c r="J115" s="169"/>
      <c r="K115" s="169"/>
      <c r="L115" s="168"/>
      <c r="M115" s="168"/>
      <c r="N115" s="185"/>
      <c r="O115" s="185"/>
      <c r="P115" s="185"/>
      <c r="Q115" s="185"/>
      <c r="R115" s="185"/>
      <c r="S115" s="185"/>
      <c r="T115" s="185"/>
      <c r="U115" s="185"/>
      <c r="V115" s="185"/>
      <c r="W115" s="185"/>
      <c r="X115" s="185"/>
      <c r="Y115" s="185"/>
      <c r="Z115" s="185"/>
      <c r="AA115" s="185"/>
      <c r="AB115" s="185"/>
      <c r="AC115" s="185"/>
      <c r="AD115" s="185"/>
      <c r="AE115" s="185"/>
      <c r="AF115" s="185"/>
      <c r="AG115" s="185"/>
    </row>
    <row r="116" spans="1:33" s="249" customFormat="1" ht="18">
      <c r="A116" s="252" t="s">
        <v>1375</v>
      </c>
      <c r="B116" s="253">
        <v>7500000000</v>
      </c>
      <c r="C116" s="247"/>
      <c r="D116" s="247"/>
      <c r="E116" s="169"/>
      <c r="F116" s="172"/>
      <c r="G116" s="172"/>
      <c r="H116" s="172"/>
      <c r="I116" s="169"/>
      <c r="J116" s="169"/>
      <c r="K116" s="169"/>
      <c r="L116" s="168"/>
      <c r="M116" s="168"/>
      <c r="N116" s="185"/>
      <c r="O116" s="185"/>
      <c r="P116" s="185"/>
      <c r="Q116" s="185"/>
      <c r="R116" s="185"/>
      <c r="S116" s="185"/>
      <c r="T116" s="185"/>
      <c r="U116" s="185"/>
      <c r="V116" s="185"/>
      <c r="W116" s="185"/>
      <c r="X116" s="185"/>
      <c r="Y116" s="185"/>
      <c r="Z116" s="185"/>
      <c r="AA116" s="185"/>
      <c r="AB116" s="185"/>
      <c r="AC116" s="185"/>
      <c r="AD116" s="185"/>
      <c r="AE116" s="185"/>
      <c r="AF116" s="185"/>
      <c r="AG116" s="185"/>
    </row>
    <row r="117" spans="1:33" s="249" customFormat="1" ht="36">
      <c r="A117" s="252" t="s">
        <v>1376</v>
      </c>
      <c r="B117" s="253">
        <v>2486549999.991212</v>
      </c>
      <c r="C117" s="247"/>
      <c r="D117" s="247"/>
      <c r="E117" s="169"/>
      <c r="F117" s="172"/>
      <c r="G117" s="172"/>
      <c r="H117" s="172"/>
      <c r="I117" s="169"/>
      <c r="J117" s="169"/>
      <c r="K117" s="169"/>
      <c r="L117" s="168"/>
      <c r="M117" s="168"/>
      <c r="N117" s="185"/>
      <c r="O117" s="185"/>
      <c r="P117" s="185"/>
      <c r="Q117" s="185"/>
      <c r="R117" s="185"/>
      <c r="S117" s="185"/>
      <c r="T117" s="185"/>
      <c r="U117" s="185"/>
      <c r="V117" s="185"/>
      <c r="W117" s="185"/>
      <c r="X117" s="185"/>
      <c r="Y117" s="185"/>
      <c r="Z117" s="185"/>
      <c r="AA117" s="185"/>
      <c r="AB117" s="185"/>
      <c r="AC117" s="185"/>
      <c r="AD117" s="185"/>
      <c r="AE117" s="185"/>
      <c r="AF117" s="185"/>
      <c r="AG117" s="185"/>
    </row>
    <row r="118" spans="1:33" s="249" customFormat="1" ht="36">
      <c r="A118" s="252" t="s">
        <v>1377</v>
      </c>
      <c r="B118" s="253">
        <v>2736675000</v>
      </c>
      <c r="C118" s="254"/>
      <c r="D118" s="247"/>
      <c r="E118" s="169"/>
      <c r="F118" s="172"/>
      <c r="G118" s="172"/>
      <c r="H118" s="172"/>
      <c r="I118" s="169"/>
      <c r="J118" s="169"/>
      <c r="K118" s="169"/>
      <c r="L118" s="168"/>
      <c r="M118" s="168"/>
      <c r="N118" s="185"/>
      <c r="O118" s="185"/>
      <c r="P118" s="185"/>
      <c r="Q118" s="185"/>
      <c r="R118" s="185"/>
      <c r="S118" s="185"/>
      <c r="T118" s="185"/>
      <c r="U118" s="185"/>
      <c r="V118" s="185"/>
      <c r="W118" s="185"/>
      <c r="X118" s="185"/>
      <c r="Y118" s="185"/>
      <c r="Z118" s="185"/>
      <c r="AA118" s="185"/>
      <c r="AB118" s="185"/>
      <c r="AC118" s="185"/>
      <c r="AD118" s="185"/>
      <c r="AE118" s="185"/>
      <c r="AF118" s="185"/>
      <c r="AG118" s="185"/>
    </row>
    <row r="119" spans="1:33" s="249" customFormat="1" ht="18">
      <c r="A119" s="252" t="s">
        <v>1378</v>
      </c>
      <c r="B119" s="253">
        <v>3612128521.88</v>
      </c>
      <c r="C119" s="255"/>
      <c r="D119" s="256"/>
      <c r="E119" s="169"/>
      <c r="F119" s="172"/>
      <c r="G119" s="172"/>
      <c r="H119" s="172"/>
      <c r="I119" s="169"/>
      <c r="J119" s="169"/>
      <c r="K119" s="169"/>
      <c r="L119" s="168"/>
      <c r="M119" s="168"/>
      <c r="N119" s="185"/>
      <c r="O119" s="185"/>
      <c r="P119" s="185"/>
      <c r="Q119" s="185"/>
      <c r="R119" s="185"/>
      <c r="S119" s="185"/>
      <c r="T119" s="185"/>
      <c r="U119" s="185"/>
      <c r="V119" s="185"/>
      <c r="W119" s="185"/>
      <c r="X119" s="185"/>
      <c r="Y119" s="185"/>
      <c r="Z119" s="185"/>
      <c r="AA119" s="185"/>
      <c r="AB119" s="185"/>
      <c r="AC119" s="185"/>
      <c r="AD119" s="185"/>
      <c r="AE119" s="185"/>
      <c r="AF119" s="185"/>
      <c r="AG119" s="185"/>
    </row>
    <row r="120" spans="1:33" s="249" customFormat="1" ht="18">
      <c r="A120" s="252" t="s">
        <v>1379</v>
      </c>
      <c r="B120" s="257">
        <v>52242773.83</v>
      </c>
      <c r="C120" s="247"/>
      <c r="D120" s="247"/>
      <c r="E120" s="169"/>
      <c r="F120" s="172"/>
      <c r="G120" s="172"/>
      <c r="H120" s="172"/>
      <c r="I120" s="169"/>
      <c r="J120" s="169"/>
      <c r="K120" s="169"/>
      <c r="L120" s="168"/>
      <c r="M120" s="168"/>
      <c r="N120" s="185"/>
      <c r="O120" s="185"/>
      <c r="P120" s="185"/>
      <c r="Q120" s="185"/>
      <c r="R120" s="185"/>
      <c r="S120" s="185"/>
      <c r="T120" s="185"/>
      <c r="U120" s="185"/>
      <c r="V120" s="185"/>
      <c r="W120" s="185"/>
      <c r="X120" s="185"/>
      <c r="Y120" s="185"/>
      <c r="Z120" s="185"/>
      <c r="AA120" s="185"/>
      <c r="AB120" s="185"/>
      <c r="AC120" s="185"/>
      <c r="AD120" s="185"/>
      <c r="AE120" s="185"/>
      <c r="AF120" s="185"/>
      <c r="AG120" s="185"/>
    </row>
    <row r="121" spans="1:33" s="249" customFormat="1" ht="18">
      <c r="A121" s="252" t="s">
        <v>1380</v>
      </c>
      <c r="B121" s="258">
        <v>0</v>
      </c>
      <c r="C121" s="247"/>
      <c r="D121" s="247"/>
      <c r="E121" s="169"/>
      <c r="F121" s="172"/>
      <c r="G121" s="172"/>
      <c r="H121" s="172"/>
      <c r="I121" s="169"/>
      <c r="J121" s="169"/>
      <c r="K121" s="169"/>
      <c r="L121" s="168"/>
      <c r="M121" s="168"/>
      <c r="N121" s="185"/>
      <c r="O121" s="185"/>
      <c r="P121" s="185"/>
      <c r="Q121" s="185"/>
      <c r="R121" s="185"/>
      <c r="S121" s="185"/>
      <c r="T121" s="185"/>
      <c r="U121" s="185"/>
      <c r="V121" s="185"/>
      <c r="W121" s="185"/>
      <c r="X121" s="185"/>
      <c r="Y121" s="185"/>
      <c r="Z121" s="185"/>
      <c r="AA121" s="185"/>
      <c r="AB121" s="185"/>
      <c r="AC121" s="185"/>
      <c r="AD121" s="185"/>
      <c r="AE121" s="185"/>
      <c r="AF121" s="185"/>
      <c r="AG121" s="185"/>
    </row>
    <row r="122" spans="1:33" s="249" customFormat="1" ht="18">
      <c r="A122" s="252" t="s">
        <v>1381</v>
      </c>
      <c r="B122" s="258">
        <v>0</v>
      </c>
      <c r="C122" s="247"/>
      <c r="D122" s="247"/>
      <c r="E122" s="169"/>
      <c r="F122" s="172"/>
      <c r="G122" s="172"/>
      <c r="H122" s="172"/>
      <c r="I122" s="169"/>
      <c r="J122" s="169"/>
      <c r="K122" s="169"/>
      <c r="L122" s="168"/>
      <c r="M122" s="168"/>
      <c r="N122" s="185"/>
      <c r="O122" s="185"/>
      <c r="P122" s="185"/>
      <c r="Q122" s="185"/>
      <c r="R122" s="185"/>
      <c r="S122" s="185"/>
      <c r="T122" s="185"/>
      <c r="U122" s="185"/>
      <c r="V122" s="185"/>
      <c r="W122" s="185"/>
      <c r="X122" s="185"/>
      <c r="Y122" s="185"/>
      <c r="Z122" s="185"/>
      <c r="AA122" s="185"/>
      <c r="AB122" s="185"/>
      <c r="AC122" s="185"/>
      <c r="AD122" s="185"/>
      <c r="AE122" s="185"/>
      <c r="AF122" s="185"/>
      <c r="AG122" s="185"/>
    </row>
    <row r="123" spans="1:33" s="249" customFormat="1" ht="18">
      <c r="A123" s="252" t="s">
        <v>1382</v>
      </c>
      <c r="B123" s="253">
        <v>919859953.31</v>
      </c>
      <c r="C123" s="247"/>
      <c r="D123" s="247"/>
      <c r="E123" s="169"/>
      <c r="F123" s="172"/>
      <c r="G123" s="172"/>
      <c r="H123" s="172"/>
      <c r="I123" s="169"/>
      <c r="J123" s="169"/>
      <c r="K123" s="169"/>
      <c r="L123" s="168"/>
      <c r="M123" s="168"/>
      <c r="N123" s="185"/>
      <c r="O123" s="185"/>
      <c r="P123" s="185"/>
      <c r="Q123" s="185"/>
      <c r="R123" s="185"/>
      <c r="S123" s="185"/>
      <c r="T123" s="185"/>
      <c r="U123" s="185"/>
      <c r="V123" s="185"/>
      <c r="W123" s="185"/>
      <c r="X123" s="185"/>
      <c r="Y123" s="185"/>
      <c r="Z123" s="185"/>
      <c r="AA123" s="185"/>
      <c r="AB123" s="185"/>
      <c r="AC123" s="185"/>
      <c r="AD123" s="185"/>
      <c r="AE123" s="185"/>
      <c r="AF123" s="185"/>
      <c r="AG123" s="185"/>
    </row>
    <row r="124" spans="1:33" s="249" customFormat="1" ht="18">
      <c r="A124" s="252" t="s">
        <v>1383</v>
      </c>
      <c r="B124" s="253">
        <v>186436818.13</v>
      </c>
      <c r="C124" s="247"/>
      <c r="D124" s="247"/>
      <c r="E124" s="169"/>
      <c r="F124" s="172"/>
      <c r="G124" s="172"/>
      <c r="H124" s="172"/>
      <c r="I124" s="169"/>
      <c r="J124" s="169"/>
      <c r="K124" s="169"/>
      <c r="L124" s="168"/>
      <c r="M124" s="168"/>
      <c r="N124" s="185"/>
      <c r="O124" s="185"/>
      <c r="P124" s="185"/>
      <c r="Q124" s="185"/>
      <c r="R124" s="185"/>
      <c r="S124" s="185"/>
      <c r="T124" s="185"/>
      <c r="U124" s="185"/>
      <c r="V124" s="185"/>
      <c r="W124" s="185"/>
      <c r="X124" s="185"/>
      <c r="Y124" s="185"/>
      <c r="Z124" s="185"/>
      <c r="AA124" s="185"/>
      <c r="AB124" s="185"/>
      <c r="AC124" s="185"/>
      <c r="AD124" s="185"/>
      <c r="AE124" s="185"/>
      <c r="AF124" s="185"/>
      <c r="AG124" s="185"/>
    </row>
    <row r="125" spans="1:33" s="249" customFormat="1" ht="18">
      <c r="A125" s="252" t="s">
        <v>1384</v>
      </c>
      <c r="B125" s="253">
        <v>184130075.82</v>
      </c>
      <c r="C125" s="247"/>
      <c r="D125" s="247"/>
      <c r="E125" s="169"/>
      <c r="F125" s="172"/>
      <c r="G125" s="172"/>
      <c r="H125" s="172"/>
      <c r="I125" s="169"/>
      <c r="J125" s="169"/>
      <c r="K125" s="169"/>
      <c r="L125" s="168"/>
      <c r="M125" s="168"/>
      <c r="N125" s="185"/>
      <c r="O125" s="185"/>
      <c r="P125" s="185"/>
      <c r="Q125" s="185"/>
      <c r="R125" s="185"/>
      <c r="S125" s="185"/>
      <c r="T125" s="185"/>
      <c r="U125" s="185"/>
      <c r="V125" s="185"/>
      <c r="W125" s="185"/>
      <c r="X125" s="185"/>
      <c r="Y125" s="185"/>
      <c r="Z125" s="185"/>
      <c r="AA125" s="185"/>
      <c r="AB125" s="185"/>
      <c r="AC125" s="185"/>
      <c r="AD125" s="185"/>
      <c r="AE125" s="185"/>
      <c r="AF125" s="185"/>
      <c r="AG125" s="185"/>
    </row>
    <row r="126" spans="1:33" s="249" customFormat="1" ht="18">
      <c r="A126" s="252" t="s">
        <v>1385</v>
      </c>
      <c r="B126" s="253">
        <v>1125578521.8887882</v>
      </c>
      <c r="C126" s="247"/>
      <c r="D126" s="247"/>
      <c r="E126" s="169"/>
      <c r="F126" s="172"/>
      <c r="G126" s="172"/>
      <c r="H126" s="172"/>
      <c r="I126" s="169"/>
      <c r="J126" s="169"/>
      <c r="K126" s="169"/>
      <c r="L126" s="168"/>
      <c r="M126" s="168"/>
      <c r="N126" s="185"/>
      <c r="O126" s="185"/>
      <c r="P126" s="185"/>
      <c r="Q126" s="185"/>
      <c r="R126" s="185"/>
      <c r="S126" s="185"/>
      <c r="T126" s="185"/>
      <c r="U126" s="185"/>
      <c r="V126" s="185"/>
      <c r="W126" s="185"/>
      <c r="X126" s="185"/>
      <c r="Y126" s="185"/>
      <c r="Z126" s="185"/>
      <c r="AA126" s="185"/>
      <c r="AB126" s="185"/>
      <c r="AC126" s="185"/>
      <c r="AD126" s="185"/>
      <c r="AE126" s="185"/>
      <c r="AF126" s="185"/>
      <c r="AG126" s="185"/>
    </row>
    <row r="127" spans="1:33" s="249" customFormat="1" ht="18">
      <c r="A127" s="252" t="s">
        <v>1386</v>
      </c>
      <c r="B127" s="259">
        <v>1.4526667559038693</v>
      </c>
      <c r="C127" s="247"/>
      <c r="D127" s="260"/>
      <c r="E127" s="169"/>
      <c r="F127" s="172"/>
      <c r="G127" s="172"/>
      <c r="H127" s="172"/>
      <c r="I127" s="169"/>
      <c r="J127" s="169"/>
      <c r="K127" s="169"/>
      <c r="L127" s="168"/>
      <c r="M127" s="168"/>
      <c r="N127" s="185"/>
      <c r="O127" s="185"/>
      <c r="P127" s="185"/>
      <c r="Q127" s="185"/>
      <c r="R127" s="185"/>
      <c r="S127" s="185"/>
      <c r="T127" s="185"/>
      <c r="U127" s="185"/>
      <c r="V127" s="185"/>
      <c r="W127" s="185"/>
      <c r="X127" s="185"/>
      <c r="Y127" s="185"/>
      <c r="Z127" s="185"/>
      <c r="AA127" s="185"/>
      <c r="AB127" s="185"/>
      <c r="AC127" s="185"/>
      <c r="AD127" s="185"/>
      <c r="AE127" s="185"/>
      <c r="AF127" s="185"/>
      <c r="AG127" s="185"/>
    </row>
    <row r="128" spans="1:33" s="249" customFormat="1" ht="18">
      <c r="A128" s="252" t="s">
        <v>1387</v>
      </c>
      <c r="B128" s="253">
        <v>3612128521.88</v>
      </c>
      <c r="C128" s="247"/>
      <c r="D128" s="261"/>
      <c r="E128" s="169"/>
      <c r="F128" s="172"/>
      <c r="G128" s="172"/>
      <c r="H128" s="172"/>
      <c r="I128" s="169"/>
      <c r="J128" s="169"/>
      <c r="K128" s="169"/>
      <c r="L128" s="168"/>
      <c r="M128" s="168"/>
      <c r="N128" s="185"/>
      <c r="O128" s="185"/>
      <c r="P128" s="185"/>
      <c r="Q128" s="185"/>
      <c r="R128" s="185"/>
      <c r="S128" s="185"/>
      <c r="T128" s="185"/>
      <c r="U128" s="185"/>
      <c r="V128" s="185"/>
      <c r="W128" s="185"/>
      <c r="X128" s="185"/>
      <c r="Y128" s="185"/>
      <c r="Z128" s="185"/>
      <c r="AA128" s="185"/>
      <c r="AB128" s="185"/>
      <c r="AC128" s="185"/>
      <c r="AD128" s="185"/>
      <c r="AE128" s="185"/>
      <c r="AF128" s="185"/>
      <c r="AG128" s="185"/>
    </row>
    <row r="129" spans="1:33" s="249" customFormat="1" ht="18">
      <c r="A129" s="252" t="s">
        <v>1388</v>
      </c>
      <c r="B129" s="262">
        <v>29433</v>
      </c>
      <c r="C129" s="263"/>
      <c r="D129" s="264"/>
      <c r="E129" s="169"/>
      <c r="F129" s="172"/>
      <c r="G129" s="172"/>
      <c r="H129" s="172"/>
      <c r="I129" s="169"/>
      <c r="J129" s="169"/>
      <c r="K129" s="169"/>
      <c r="L129" s="168"/>
      <c r="M129" s="168"/>
      <c r="N129" s="185"/>
      <c r="O129" s="185"/>
      <c r="P129" s="185"/>
      <c r="Q129" s="185"/>
      <c r="R129" s="185"/>
      <c r="S129" s="185"/>
      <c r="T129" s="185"/>
      <c r="U129" s="185"/>
      <c r="V129" s="185"/>
      <c r="W129" s="185"/>
      <c r="X129" s="185"/>
      <c r="Y129" s="185"/>
      <c r="Z129" s="185"/>
      <c r="AA129" s="185"/>
      <c r="AB129" s="185"/>
      <c r="AC129" s="185"/>
      <c r="AD129" s="185"/>
      <c r="AE129" s="185"/>
      <c r="AF129" s="185"/>
      <c r="AG129" s="185"/>
    </row>
    <row r="130" spans="1:33" s="249" customFormat="1" ht="18">
      <c r="A130" s="252" t="s">
        <v>1389</v>
      </c>
      <c r="B130" s="262">
        <v>122723.76318689906</v>
      </c>
      <c r="C130" s="265"/>
      <c r="D130" s="266"/>
      <c r="E130" s="169"/>
      <c r="F130" s="172"/>
      <c r="G130" s="172"/>
      <c r="H130" s="172"/>
      <c r="I130" s="169"/>
      <c r="J130" s="169"/>
      <c r="K130" s="169"/>
      <c r="L130" s="168"/>
      <c r="M130" s="168"/>
      <c r="N130" s="185"/>
      <c r="O130" s="185"/>
      <c r="P130" s="185"/>
      <c r="Q130" s="185"/>
      <c r="R130" s="185"/>
      <c r="S130" s="185"/>
      <c r="T130" s="185"/>
      <c r="U130" s="185"/>
      <c r="V130" s="185"/>
      <c r="W130" s="185"/>
      <c r="X130" s="185"/>
      <c r="Y130" s="185"/>
      <c r="Z130" s="185"/>
      <c r="AA130" s="185"/>
      <c r="AB130" s="185"/>
      <c r="AC130" s="185"/>
      <c r="AD130" s="185"/>
      <c r="AE130" s="185"/>
      <c r="AF130" s="185"/>
      <c r="AG130" s="185"/>
    </row>
    <row r="131" spans="1:33" s="249" customFormat="1" ht="18">
      <c r="A131" s="252" t="s">
        <v>1390</v>
      </c>
      <c r="B131" s="267">
        <v>50.91</v>
      </c>
      <c r="C131" s="254"/>
      <c r="D131" s="247"/>
      <c r="E131" s="169"/>
      <c r="F131" s="169"/>
      <c r="G131" s="169"/>
      <c r="H131" s="169"/>
      <c r="I131" s="169"/>
      <c r="J131" s="169"/>
      <c r="K131" s="169"/>
      <c r="L131" s="168"/>
      <c r="M131" s="168"/>
      <c r="N131" s="185"/>
      <c r="O131" s="185"/>
      <c r="P131" s="185"/>
      <c r="Q131" s="185"/>
      <c r="R131" s="185"/>
      <c r="S131" s="185"/>
      <c r="T131" s="185"/>
      <c r="U131" s="185"/>
      <c r="V131" s="185"/>
      <c r="W131" s="185"/>
      <c r="X131" s="185"/>
      <c r="Y131" s="185"/>
      <c r="Z131" s="185"/>
      <c r="AA131" s="185"/>
      <c r="AB131" s="185"/>
      <c r="AC131" s="185"/>
      <c r="AD131" s="185"/>
      <c r="AE131" s="185"/>
      <c r="AF131" s="185"/>
      <c r="AG131" s="185"/>
    </row>
    <row r="132" spans="1:33" s="249" customFormat="1" ht="18">
      <c r="A132" s="252" t="s">
        <v>1391</v>
      </c>
      <c r="B132" s="267">
        <v>56.81</v>
      </c>
      <c r="C132" s="268"/>
      <c r="D132" s="247"/>
      <c r="E132" s="169"/>
      <c r="F132" s="169"/>
      <c r="G132" s="169"/>
      <c r="H132" s="169"/>
      <c r="I132" s="169"/>
      <c r="J132" s="169"/>
      <c r="K132" s="169"/>
      <c r="L132" s="168"/>
      <c r="M132" s="168"/>
      <c r="N132" s="185"/>
      <c r="O132" s="185"/>
      <c r="P132" s="185"/>
      <c r="Q132" s="185"/>
      <c r="R132" s="185"/>
      <c r="S132" s="185"/>
      <c r="T132" s="185"/>
      <c r="U132" s="185"/>
      <c r="V132" s="185"/>
      <c r="W132" s="185"/>
      <c r="X132" s="185"/>
      <c r="Y132" s="185"/>
      <c r="Z132" s="185"/>
      <c r="AA132" s="185"/>
      <c r="AB132" s="185"/>
      <c r="AC132" s="185"/>
      <c r="AD132" s="185"/>
      <c r="AE132" s="185"/>
      <c r="AF132" s="185"/>
      <c r="AG132" s="185"/>
    </row>
    <row r="133" spans="1:33" s="249" customFormat="1" ht="18">
      <c r="A133" s="252" t="s">
        <v>1392</v>
      </c>
      <c r="B133" s="267">
        <v>71.02</v>
      </c>
      <c r="C133" s="254"/>
      <c r="D133" s="247"/>
      <c r="E133" s="169"/>
      <c r="F133" s="169"/>
      <c r="G133" s="169"/>
      <c r="H133" s="169"/>
      <c r="I133" s="169"/>
      <c r="J133" s="169"/>
      <c r="K133" s="169"/>
      <c r="L133" s="168"/>
      <c r="M133" s="168"/>
      <c r="N133" s="185"/>
      <c r="O133" s="185"/>
      <c r="P133" s="185"/>
      <c r="Q133" s="185"/>
      <c r="R133" s="185"/>
      <c r="S133" s="185"/>
      <c r="T133" s="185"/>
      <c r="U133" s="185"/>
      <c r="V133" s="185"/>
      <c r="W133" s="185"/>
      <c r="X133" s="185"/>
      <c r="Y133" s="185"/>
      <c r="Z133" s="185"/>
      <c r="AA133" s="185"/>
      <c r="AB133" s="185"/>
      <c r="AC133" s="185"/>
      <c r="AD133" s="185"/>
      <c r="AE133" s="185"/>
      <c r="AF133" s="185"/>
      <c r="AG133" s="185"/>
    </row>
    <row r="134" spans="1:33" s="249" customFormat="1" ht="18">
      <c r="A134" s="252" t="s">
        <v>1393</v>
      </c>
      <c r="B134" s="267">
        <v>224.12</v>
      </c>
      <c r="C134" s="254"/>
      <c r="D134" s="247"/>
      <c r="E134" s="169"/>
      <c r="F134" s="169"/>
      <c r="G134" s="169"/>
      <c r="H134" s="169"/>
      <c r="I134" s="169"/>
      <c r="J134" s="169"/>
      <c r="K134" s="169"/>
      <c r="L134" s="168"/>
      <c r="M134" s="168"/>
      <c r="N134" s="185"/>
      <c r="O134" s="185"/>
      <c r="P134" s="185"/>
      <c r="Q134" s="185"/>
      <c r="R134" s="185"/>
      <c r="S134" s="185"/>
      <c r="T134" s="185"/>
      <c r="U134" s="185"/>
      <c r="V134" s="185"/>
      <c r="W134" s="185"/>
      <c r="X134" s="185"/>
      <c r="Y134" s="185"/>
      <c r="Z134" s="185"/>
      <c r="AA134" s="185"/>
      <c r="AB134" s="185"/>
      <c r="AC134" s="185"/>
      <c r="AD134" s="185"/>
      <c r="AE134" s="185"/>
      <c r="AF134" s="185"/>
      <c r="AG134" s="185"/>
    </row>
    <row r="135" spans="1:33" s="249" customFormat="1" ht="18">
      <c r="A135" s="252" t="s">
        <v>1394</v>
      </c>
      <c r="B135" s="267">
        <v>2.4</v>
      </c>
      <c r="C135" s="254"/>
      <c r="D135" s="247"/>
      <c r="E135" s="169"/>
      <c r="F135" s="169"/>
      <c r="G135" s="169"/>
      <c r="H135" s="269"/>
      <c r="I135" s="169"/>
      <c r="J135" s="169"/>
      <c r="K135" s="169"/>
      <c r="L135" s="168"/>
      <c r="M135" s="168"/>
      <c r="N135" s="185"/>
      <c r="O135" s="185"/>
      <c r="P135" s="185"/>
      <c r="Q135" s="185"/>
      <c r="R135" s="185"/>
      <c r="S135" s="185"/>
      <c r="T135" s="185"/>
      <c r="U135" s="185"/>
      <c r="V135" s="185"/>
      <c r="W135" s="185"/>
      <c r="X135" s="185"/>
      <c r="Y135" s="185"/>
      <c r="Z135" s="185"/>
      <c r="AA135" s="185"/>
      <c r="AB135" s="185"/>
      <c r="AC135" s="185"/>
      <c r="AD135" s="185"/>
      <c r="AE135" s="185"/>
      <c r="AF135" s="185"/>
      <c r="AG135" s="185"/>
    </row>
    <row r="136" spans="1:33" s="249" customFormat="1" ht="18">
      <c r="A136" s="252" t="s">
        <v>1395</v>
      </c>
      <c r="B136" s="267">
        <v>4.99</v>
      </c>
      <c r="C136" s="254"/>
      <c r="D136" s="254"/>
      <c r="E136" s="169"/>
      <c r="F136" s="169"/>
      <c r="G136" s="169"/>
      <c r="H136" s="169"/>
      <c r="I136" s="169"/>
      <c r="J136" s="169"/>
      <c r="K136" s="169"/>
      <c r="L136" s="168"/>
      <c r="M136" s="168"/>
      <c r="N136" s="185"/>
      <c r="O136" s="185"/>
      <c r="P136" s="185"/>
      <c r="Q136" s="185"/>
      <c r="R136" s="185"/>
      <c r="S136" s="185"/>
      <c r="T136" s="185"/>
      <c r="U136" s="185"/>
      <c r="V136" s="185"/>
      <c r="W136" s="185"/>
      <c r="X136" s="185"/>
      <c r="Y136" s="185"/>
      <c r="Z136" s="185"/>
      <c r="AA136" s="185"/>
      <c r="AB136" s="185"/>
      <c r="AC136" s="185"/>
      <c r="AD136" s="185"/>
      <c r="AE136" s="185"/>
      <c r="AF136" s="185"/>
      <c r="AG136" s="185"/>
    </row>
    <row r="137" spans="1:33" s="249" customFormat="1" ht="18">
      <c r="A137" s="252" t="s">
        <v>1396</v>
      </c>
      <c r="B137" s="267">
        <v>7.58914612719231</v>
      </c>
      <c r="C137" s="254"/>
      <c r="D137" s="254"/>
      <c r="E137" s="169"/>
      <c r="F137" s="169"/>
      <c r="G137" s="169"/>
      <c r="H137" s="169"/>
      <c r="I137" s="169"/>
      <c r="J137" s="169"/>
      <c r="K137" s="169"/>
      <c r="L137" s="168"/>
      <c r="M137" s="168"/>
      <c r="N137" s="185"/>
      <c r="O137" s="185"/>
      <c r="P137" s="185"/>
      <c r="Q137" s="185"/>
      <c r="R137" s="185"/>
      <c r="S137" s="185"/>
      <c r="T137" s="185"/>
      <c r="U137" s="185"/>
      <c r="V137" s="185"/>
      <c r="W137" s="185"/>
      <c r="X137" s="185"/>
      <c r="Y137" s="185"/>
      <c r="Z137" s="185"/>
      <c r="AA137" s="185"/>
      <c r="AB137" s="185"/>
      <c r="AC137" s="185"/>
      <c r="AD137" s="185"/>
      <c r="AE137" s="185"/>
      <c r="AF137" s="185"/>
      <c r="AG137" s="185"/>
    </row>
    <row r="138" spans="1:33" s="249" customFormat="1" ht="18">
      <c r="A138" s="252" t="s">
        <v>1397</v>
      </c>
      <c r="B138" s="267">
        <v>9.336108378933472</v>
      </c>
      <c r="C138" s="254"/>
      <c r="D138" s="254"/>
      <c r="E138" s="169"/>
      <c r="F138" s="169"/>
      <c r="G138" s="169"/>
      <c r="H138" s="169"/>
      <c r="I138" s="169"/>
      <c r="J138" s="169"/>
      <c r="K138" s="169"/>
      <c r="L138" s="168"/>
      <c r="M138" s="168"/>
      <c r="N138" s="185"/>
      <c r="O138" s="185"/>
      <c r="P138" s="185"/>
      <c r="Q138" s="185"/>
      <c r="R138" s="185"/>
      <c r="S138" s="185"/>
      <c r="T138" s="185"/>
      <c r="U138" s="185"/>
      <c r="V138" s="185"/>
      <c r="W138" s="185"/>
      <c r="X138" s="185"/>
      <c r="Y138" s="185"/>
      <c r="Z138" s="185"/>
      <c r="AA138" s="185"/>
      <c r="AB138" s="185"/>
      <c r="AC138" s="185"/>
      <c r="AD138" s="185"/>
      <c r="AE138" s="185"/>
      <c r="AF138" s="185"/>
      <c r="AG138" s="185"/>
    </row>
    <row r="139" spans="1:33" s="249" customFormat="1" ht="18">
      <c r="A139" s="252" t="s">
        <v>1398</v>
      </c>
      <c r="B139" s="267">
        <v>12.706882192274586</v>
      </c>
      <c r="C139" s="254"/>
      <c r="D139" s="254"/>
      <c r="E139" s="169"/>
      <c r="F139" s="169"/>
      <c r="G139" s="169"/>
      <c r="H139" s="169"/>
      <c r="I139" s="169"/>
      <c r="J139" s="169"/>
      <c r="K139" s="169"/>
      <c r="L139" s="168"/>
      <c r="M139" s="168"/>
      <c r="N139" s="185"/>
      <c r="O139" s="185"/>
      <c r="P139" s="185"/>
      <c r="Q139" s="185"/>
      <c r="R139" s="185"/>
      <c r="S139" s="185"/>
      <c r="T139" s="185"/>
      <c r="U139" s="185"/>
      <c r="V139" s="185"/>
      <c r="W139" s="185"/>
      <c r="X139" s="185"/>
      <c r="Y139" s="185"/>
      <c r="Z139" s="185"/>
      <c r="AA139" s="185"/>
      <c r="AB139" s="185"/>
      <c r="AC139" s="185"/>
      <c r="AD139" s="185"/>
      <c r="AE139" s="185"/>
      <c r="AF139" s="185"/>
      <c r="AG139" s="185"/>
    </row>
    <row r="140" spans="1:33" s="249" customFormat="1" ht="18">
      <c r="A140" s="252" t="s">
        <v>1399</v>
      </c>
      <c r="B140" s="267">
        <v>14.578255172433133</v>
      </c>
      <c r="C140" s="254"/>
      <c r="D140" s="254"/>
      <c r="E140" s="169"/>
      <c r="F140" s="169"/>
      <c r="G140" s="169"/>
      <c r="H140" s="169"/>
      <c r="I140" s="169"/>
      <c r="J140" s="169"/>
      <c r="K140" s="169"/>
      <c r="L140" s="168"/>
      <c r="M140" s="168"/>
      <c r="N140" s="185"/>
      <c r="O140" s="185"/>
      <c r="P140" s="185"/>
      <c r="Q140" s="185"/>
      <c r="R140" s="185"/>
      <c r="S140" s="185"/>
      <c r="T140" s="185"/>
      <c r="U140" s="185"/>
      <c r="V140" s="185"/>
      <c r="W140" s="185"/>
      <c r="X140" s="185"/>
      <c r="Y140" s="185"/>
      <c r="Z140" s="185"/>
      <c r="AA140" s="185"/>
      <c r="AB140" s="185"/>
      <c r="AC140" s="185"/>
      <c r="AD140" s="185"/>
      <c r="AE140" s="185"/>
      <c r="AF140" s="185"/>
      <c r="AG140" s="185"/>
    </row>
    <row r="141" spans="1:33" s="249" customFormat="1" ht="18">
      <c r="A141" s="252" t="s">
        <v>1400</v>
      </c>
      <c r="B141" s="258">
        <v>0</v>
      </c>
      <c r="C141" s="254"/>
      <c r="D141" s="254"/>
      <c r="E141" s="169"/>
      <c r="F141" s="169"/>
      <c r="G141" s="169"/>
      <c r="H141" s="169"/>
      <c r="I141" s="169"/>
      <c r="J141" s="169"/>
      <c r="K141" s="169"/>
      <c r="L141" s="168"/>
      <c r="M141" s="168"/>
      <c r="N141" s="185"/>
      <c r="O141" s="185"/>
      <c r="P141" s="185"/>
      <c r="Q141" s="185"/>
      <c r="R141" s="185"/>
      <c r="S141" s="185"/>
      <c r="T141" s="185"/>
      <c r="U141" s="185"/>
      <c r="V141" s="185"/>
      <c r="W141" s="185"/>
      <c r="X141" s="185"/>
      <c r="Y141" s="185"/>
      <c r="Z141" s="185"/>
      <c r="AA141" s="185"/>
      <c r="AB141" s="185"/>
      <c r="AC141" s="185"/>
      <c r="AD141" s="185"/>
      <c r="AE141" s="185"/>
      <c r="AF141" s="185"/>
      <c r="AG141" s="185"/>
    </row>
    <row r="142" spans="1:33" s="249" customFormat="1" ht="18">
      <c r="A142" s="252" t="s">
        <v>1401</v>
      </c>
      <c r="B142" s="258">
        <v>0</v>
      </c>
      <c r="C142" s="254"/>
      <c r="D142" s="254"/>
      <c r="E142" s="169"/>
      <c r="F142" s="169"/>
      <c r="G142" s="169"/>
      <c r="H142" s="169"/>
      <c r="I142" s="169"/>
      <c r="J142" s="169"/>
      <c r="K142" s="169"/>
      <c r="L142" s="168"/>
      <c r="M142" s="168"/>
      <c r="N142" s="185"/>
      <c r="O142" s="185"/>
      <c r="P142" s="185"/>
      <c r="Q142" s="185"/>
      <c r="R142" s="185"/>
      <c r="S142" s="185"/>
      <c r="T142" s="185"/>
      <c r="U142" s="185"/>
      <c r="V142" s="185"/>
      <c r="W142" s="185"/>
      <c r="X142" s="185"/>
      <c r="Y142" s="185"/>
      <c r="Z142" s="185"/>
      <c r="AA142" s="185"/>
      <c r="AB142" s="185"/>
      <c r="AC142" s="185"/>
      <c r="AD142" s="185"/>
      <c r="AE142" s="185"/>
      <c r="AF142" s="185"/>
      <c r="AG142" s="185"/>
    </row>
    <row r="143" spans="1:33" s="249" customFormat="1" ht="18">
      <c r="A143" s="252" t="s">
        <v>1402</v>
      </c>
      <c r="B143" s="270" t="s">
        <v>1403</v>
      </c>
      <c r="C143" s="271"/>
      <c r="D143" s="254"/>
      <c r="E143" s="169"/>
      <c r="F143" s="169"/>
      <c r="G143" s="169"/>
      <c r="H143" s="169"/>
      <c r="I143" s="169"/>
      <c r="J143" s="169"/>
      <c r="K143" s="169"/>
      <c r="L143" s="168"/>
      <c r="M143" s="168"/>
      <c r="N143" s="185"/>
      <c r="O143" s="185"/>
      <c r="P143" s="185"/>
      <c r="Q143" s="185"/>
      <c r="R143" s="185"/>
      <c r="S143" s="185"/>
      <c r="T143" s="185"/>
      <c r="U143" s="185"/>
      <c r="V143" s="185"/>
      <c r="W143" s="185"/>
      <c r="X143" s="185"/>
      <c r="Y143" s="185"/>
      <c r="Z143" s="185"/>
      <c r="AA143" s="185"/>
      <c r="AB143" s="185"/>
      <c r="AC143" s="185"/>
      <c r="AD143" s="185"/>
      <c r="AE143" s="185"/>
      <c r="AF143" s="185"/>
      <c r="AG143" s="185"/>
    </row>
    <row r="144" spans="1:33" s="249" customFormat="1" ht="18">
      <c r="A144" s="252" t="s">
        <v>1404</v>
      </c>
      <c r="B144" s="272" t="s">
        <v>1405</v>
      </c>
      <c r="C144" s="271"/>
      <c r="D144" s="254"/>
      <c r="E144" s="169"/>
      <c r="F144" s="169"/>
      <c r="G144" s="169"/>
      <c r="H144" s="169"/>
      <c r="I144" s="169"/>
      <c r="J144" s="169"/>
      <c r="K144" s="169"/>
      <c r="L144" s="168"/>
      <c r="M144" s="168"/>
      <c r="N144" s="185"/>
      <c r="O144" s="185"/>
      <c r="P144" s="185"/>
      <c r="Q144" s="185"/>
      <c r="R144" s="185"/>
      <c r="S144" s="185"/>
      <c r="T144" s="185"/>
      <c r="U144" s="185"/>
      <c r="V144" s="185"/>
      <c r="W144" s="185"/>
      <c r="X144" s="185"/>
      <c r="Y144" s="185"/>
      <c r="Z144" s="185"/>
      <c r="AA144" s="185"/>
      <c r="AB144" s="185"/>
      <c r="AC144" s="185"/>
      <c r="AD144" s="185"/>
      <c r="AE144" s="185"/>
      <c r="AF144" s="185"/>
      <c r="AG144" s="185"/>
    </row>
    <row r="145" spans="1:33" s="249" customFormat="1" ht="20.25" thickBot="1">
      <c r="A145" s="273" t="s">
        <v>1406</v>
      </c>
      <c r="B145" s="274" t="s">
        <v>1407</v>
      </c>
      <c r="C145" s="271"/>
      <c r="D145" s="254"/>
      <c r="E145" s="169"/>
      <c r="F145" s="169"/>
      <c r="G145" s="169"/>
      <c r="H145" s="169"/>
      <c r="I145" s="169"/>
      <c r="J145" s="169"/>
      <c r="K145" s="169"/>
      <c r="L145" s="168"/>
      <c r="M145" s="220"/>
      <c r="N145" s="185"/>
      <c r="O145" s="185"/>
      <c r="P145" s="185"/>
      <c r="Q145" s="185"/>
      <c r="R145" s="185"/>
      <c r="S145" s="185"/>
      <c r="T145" s="185"/>
      <c r="U145" s="185"/>
      <c r="V145" s="185"/>
      <c r="W145" s="185"/>
      <c r="X145" s="185"/>
      <c r="Y145" s="185"/>
      <c r="Z145" s="185"/>
      <c r="AA145" s="185"/>
      <c r="AB145" s="185"/>
      <c r="AC145" s="185"/>
      <c r="AD145" s="185"/>
      <c r="AE145" s="185"/>
      <c r="AF145" s="185"/>
      <c r="AG145" s="185"/>
    </row>
    <row r="146" spans="1:33" s="249" customFormat="1" ht="19.5">
      <c r="A146" s="275"/>
      <c r="B146" s="276"/>
      <c r="C146" s="277"/>
      <c r="D146" s="254"/>
      <c r="E146" s="169"/>
      <c r="F146" s="169"/>
      <c r="G146" s="169"/>
      <c r="H146" s="169"/>
      <c r="I146" s="169"/>
      <c r="J146" s="169"/>
      <c r="K146" s="169"/>
      <c r="L146" s="168"/>
      <c r="M146" s="220"/>
      <c r="N146" s="185"/>
      <c r="O146" s="185"/>
      <c r="P146" s="185"/>
      <c r="Q146" s="185"/>
      <c r="R146" s="185"/>
      <c r="S146" s="185"/>
      <c r="T146" s="185"/>
      <c r="U146" s="185"/>
      <c r="V146" s="185"/>
      <c r="W146" s="185"/>
      <c r="X146" s="185"/>
      <c r="Y146" s="185"/>
      <c r="Z146" s="185"/>
      <c r="AA146" s="185"/>
      <c r="AB146" s="185"/>
      <c r="AC146" s="185"/>
      <c r="AD146" s="185"/>
      <c r="AE146" s="185"/>
      <c r="AF146" s="185"/>
      <c r="AG146" s="185"/>
    </row>
    <row r="147" spans="1:33" s="281" customFormat="1" ht="18">
      <c r="A147" s="278" t="s">
        <v>1408</v>
      </c>
      <c r="B147" s="279"/>
      <c r="C147" s="280"/>
      <c r="D147" s="280"/>
      <c r="E147" s="172"/>
      <c r="F147" s="172"/>
      <c r="G147" s="172"/>
      <c r="H147" s="172"/>
      <c r="I147" s="172"/>
      <c r="J147" s="172"/>
      <c r="K147" s="172"/>
      <c r="L147" s="241"/>
      <c r="M147" s="241"/>
      <c r="N147" s="222"/>
      <c r="O147" s="222"/>
      <c r="P147" s="222"/>
      <c r="Q147" s="222"/>
      <c r="R147" s="222"/>
      <c r="S147" s="222"/>
      <c r="T147" s="222"/>
      <c r="U147" s="222"/>
      <c r="V147" s="222"/>
      <c r="W147" s="222"/>
      <c r="X147" s="222"/>
      <c r="Y147" s="222"/>
      <c r="Z147" s="222"/>
      <c r="AA147" s="222"/>
      <c r="AB147" s="222"/>
      <c r="AC147" s="222"/>
      <c r="AD147" s="222"/>
      <c r="AE147" s="222"/>
      <c r="AF147" s="222"/>
      <c r="AG147" s="222"/>
    </row>
    <row r="148" spans="1:33" s="249" customFormat="1" ht="18.75" thickBot="1">
      <c r="A148" s="278"/>
      <c r="B148" s="279"/>
      <c r="C148" s="280"/>
      <c r="D148" s="247"/>
      <c r="E148" s="169"/>
      <c r="F148" s="169"/>
      <c r="G148" s="169"/>
      <c r="H148" s="169"/>
      <c r="I148" s="169"/>
      <c r="J148" s="169"/>
      <c r="K148" s="169"/>
      <c r="L148" s="168"/>
      <c r="M148" s="168"/>
      <c r="N148" s="185"/>
      <c r="O148" s="185"/>
      <c r="P148" s="185"/>
      <c r="Q148" s="185"/>
      <c r="R148" s="185"/>
      <c r="S148" s="185"/>
      <c r="T148" s="185"/>
      <c r="U148" s="185"/>
      <c r="V148" s="185"/>
      <c r="W148" s="185"/>
      <c r="X148" s="185"/>
      <c r="Y148" s="185"/>
      <c r="Z148" s="185"/>
      <c r="AA148" s="185"/>
      <c r="AB148" s="185"/>
      <c r="AC148" s="185"/>
      <c r="AD148" s="185"/>
      <c r="AE148" s="185"/>
      <c r="AF148" s="185"/>
      <c r="AG148" s="185"/>
    </row>
    <row r="149" spans="1:33" s="249" customFormat="1" ht="15" customHeight="1">
      <c r="A149" s="282" t="s">
        <v>1409</v>
      </c>
      <c r="B149" s="283">
        <v>6434471.4</v>
      </c>
      <c r="C149" s="280"/>
      <c r="D149" s="247"/>
      <c r="E149" s="169"/>
      <c r="F149" s="169"/>
      <c r="G149" s="169"/>
      <c r="H149" s="169"/>
      <c r="I149" s="169"/>
      <c r="J149" s="169"/>
      <c r="K149" s="169"/>
      <c r="L149" s="168"/>
      <c r="M149" s="168"/>
      <c r="N149" s="185"/>
      <c r="O149" s="185"/>
      <c r="P149" s="185"/>
      <c r="Q149" s="185"/>
      <c r="R149" s="185"/>
      <c r="S149" s="185"/>
      <c r="T149" s="185"/>
      <c r="U149" s="185"/>
      <c r="V149" s="185"/>
      <c r="W149" s="185"/>
      <c r="X149" s="185"/>
      <c r="Y149" s="185"/>
      <c r="Z149" s="185"/>
      <c r="AA149" s="185"/>
      <c r="AB149" s="185"/>
      <c r="AC149" s="185"/>
      <c r="AD149" s="185"/>
      <c r="AE149" s="185"/>
      <c r="AF149" s="185"/>
      <c r="AG149" s="185"/>
    </row>
    <row r="150" spans="1:33" s="249" customFormat="1" ht="18">
      <c r="A150" s="284" t="s">
        <v>1410</v>
      </c>
      <c r="B150" s="257">
        <v>15208056.52</v>
      </c>
      <c r="C150" s="280"/>
      <c r="D150" s="285"/>
      <c r="E150" s="169"/>
      <c r="F150" s="169"/>
      <c r="G150" s="169"/>
      <c r="H150" s="169"/>
      <c r="I150" s="169"/>
      <c r="J150" s="169"/>
      <c r="K150" s="169"/>
      <c r="L150" s="168"/>
      <c r="M150" s="168"/>
      <c r="N150" s="185"/>
      <c r="O150" s="185"/>
      <c r="P150" s="185"/>
      <c r="Q150" s="185"/>
      <c r="R150" s="185"/>
      <c r="S150" s="185"/>
      <c r="T150" s="185"/>
      <c r="U150" s="185"/>
      <c r="V150" s="185"/>
      <c r="W150" s="185"/>
      <c r="X150" s="185"/>
      <c r="Y150" s="185"/>
      <c r="Z150" s="185"/>
      <c r="AA150" s="185"/>
      <c r="AB150" s="185"/>
      <c r="AC150" s="185"/>
      <c r="AD150" s="185"/>
      <c r="AE150" s="185"/>
      <c r="AF150" s="185"/>
      <c r="AG150" s="185"/>
    </row>
    <row r="151" spans="1:33" s="249" customFormat="1" ht="18">
      <c r="A151" s="284" t="s">
        <v>1411</v>
      </c>
      <c r="B151" s="258">
        <v>0</v>
      </c>
      <c r="C151" s="280"/>
      <c r="D151" s="247"/>
      <c r="E151" s="169"/>
      <c r="F151" s="169"/>
      <c r="G151" s="169"/>
      <c r="H151" s="169"/>
      <c r="I151" s="169"/>
      <c r="J151" s="169"/>
      <c r="K151" s="169"/>
      <c r="L151" s="168"/>
      <c r="M151" s="168"/>
      <c r="N151" s="185"/>
      <c r="O151" s="185"/>
      <c r="P151" s="185"/>
      <c r="Q151" s="185"/>
      <c r="R151" s="185"/>
      <c r="S151" s="185"/>
      <c r="T151" s="185"/>
      <c r="U151" s="185"/>
      <c r="V151" s="185"/>
      <c r="W151" s="185"/>
      <c r="X151" s="185"/>
      <c r="Y151" s="185"/>
      <c r="Z151" s="185"/>
      <c r="AA151" s="185"/>
      <c r="AB151" s="185"/>
      <c r="AC151" s="185"/>
      <c r="AD151" s="185"/>
      <c r="AE151" s="185"/>
      <c r="AF151" s="185"/>
      <c r="AG151" s="185"/>
    </row>
    <row r="152" spans="1:33" s="249" customFormat="1" ht="18.75" thickBot="1">
      <c r="A152" s="286" t="s">
        <v>1412</v>
      </c>
      <c r="B152" s="287">
        <v>49651646.72</v>
      </c>
      <c r="C152" s="280"/>
      <c r="D152" s="247"/>
      <c r="E152" s="169"/>
      <c r="F152" s="169"/>
      <c r="G152" s="169"/>
      <c r="H152" s="169"/>
      <c r="I152" s="169"/>
      <c r="J152" s="169"/>
      <c r="K152" s="169"/>
      <c r="L152" s="168"/>
      <c r="M152" s="168"/>
      <c r="N152" s="185"/>
      <c r="O152" s="185"/>
      <c r="P152" s="185"/>
      <c r="Q152" s="185"/>
      <c r="R152" s="185"/>
      <c r="S152" s="185"/>
      <c r="T152" s="185"/>
      <c r="U152" s="185"/>
      <c r="V152" s="185"/>
      <c r="W152" s="185"/>
      <c r="X152" s="185"/>
      <c r="Y152" s="185"/>
      <c r="Z152" s="185"/>
      <c r="AA152" s="185"/>
      <c r="AB152" s="185"/>
      <c r="AC152" s="185"/>
      <c r="AD152" s="185"/>
      <c r="AE152" s="185"/>
      <c r="AF152" s="185"/>
      <c r="AG152" s="185"/>
    </row>
    <row r="153" spans="1:33" s="249" customFormat="1" ht="18">
      <c r="A153" s="169"/>
      <c r="B153" s="169"/>
      <c r="C153" s="280"/>
      <c r="D153" s="247"/>
      <c r="E153" s="169"/>
      <c r="F153" s="169"/>
      <c r="G153" s="169"/>
      <c r="H153" s="169"/>
      <c r="I153" s="169"/>
      <c r="J153" s="169"/>
      <c r="K153" s="169"/>
      <c r="L153" s="168"/>
      <c r="M153" s="168"/>
      <c r="N153" s="185"/>
      <c r="O153" s="185"/>
      <c r="P153" s="185"/>
      <c r="Q153" s="185"/>
      <c r="R153" s="185"/>
      <c r="S153" s="185"/>
      <c r="T153" s="185"/>
      <c r="U153" s="185"/>
      <c r="V153" s="185"/>
      <c r="W153" s="185"/>
      <c r="X153" s="185"/>
      <c r="Y153" s="185"/>
      <c r="Z153" s="185"/>
      <c r="AA153" s="185"/>
      <c r="AB153" s="185"/>
      <c r="AC153" s="185"/>
      <c r="AD153" s="185"/>
      <c r="AE153" s="185"/>
      <c r="AF153" s="185"/>
      <c r="AG153" s="185"/>
    </row>
    <row r="154" spans="1:33" s="281" customFormat="1" ht="18.75" thickBot="1">
      <c r="A154" s="278" t="s">
        <v>1413</v>
      </c>
      <c r="B154" s="279"/>
      <c r="C154" s="280"/>
      <c r="D154" s="172"/>
      <c r="E154" s="172"/>
      <c r="F154" s="172"/>
      <c r="G154" s="172"/>
      <c r="H154" s="172"/>
      <c r="I154" s="172"/>
      <c r="J154" s="172"/>
      <c r="K154" s="172"/>
      <c r="L154" s="241"/>
      <c r="M154" s="241"/>
      <c r="N154" s="222"/>
      <c r="O154" s="222"/>
      <c r="P154" s="222"/>
      <c r="Q154" s="222"/>
      <c r="R154" s="222"/>
      <c r="S154" s="222"/>
      <c r="T154" s="222"/>
      <c r="U154" s="222"/>
      <c r="V154" s="222"/>
      <c r="W154" s="222"/>
      <c r="X154" s="222"/>
      <c r="Y154" s="222"/>
      <c r="Z154" s="222"/>
      <c r="AA154" s="222"/>
      <c r="AB154" s="222"/>
      <c r="AC154" s="222"/>
      <c r="AD154" s="222"/>
      <c r="AE154" s="222"/>
      <c r="AF154" s="222"/>
      <c r="AG154" s="222"/>
    </row>
    <row r="155" spans="1:33" s="249" customFormat="1" ht="18.75" thickBot="1">
      <c r="A155" s="169"/>
      <c r="B155" s="288" t="s">
        <v>1414</v>
      </c>
      <c r="C155" s="288" t="s">
        <v>1415</v>
      </c>
      <c r="D155" s="288" t="s">
        <v>1416</v>
      </c>
      <c r="E155" s="288" t="s">
        <v>1417</v>
      </c>
      <c r="F155" s="169"/>
      <c r="G155" s="169"/>
      <c r="H155" s="169"/>
      <c r="I155" s="169"/>
      <c r="J155" s="169"/>
      <c r="K155" s="169"/>
      <c r="L155" s="168"/>
      <c r="M155" s="168"/>
      <c r="N155" s="185"/>
      <c r="O155" s="185"/>
      <c r="P155" s="185"/>
      <c r="Q155" s="185"/>
      <c r="R155" s="185"/>
      <c r="S155" s="185"/>
      <c r="T155" s="185"/>
      <c r="U155" s="185"/>
      <c r="V155" s="185"/>
      <c r="W155" s="185"/>
      <c r="X155" s="185"/>
      <c r="Y155" s="185"/>
      <c r="Z155" s="185"/>
      <c r="AA155" s="185"/>
      <c r="AB155" s="185"/>
      <c r="AC155" s="185"/>
      <c r="AD155" s="185"/>
      <c r="AE155" s="185"/>
      <c r="AF155" s="185"/>
      <c r="AG155" s="185"/>
    </row>
    <row r="156" spans="1:33" s="249" customFormat="1" ht="18">
      <c r="A156" s="171" t="s">
        <v>1418</v>
      </c>
      <c r="B156" s="262">
        <v>151</v>
      </c>
      <c r="C156" s="289">
        <v>0.594488188976378</v>
      </c>
      <c r="D156" s="262">
        <v>10433324.83</v>
      </c>
      <c r="E156" s="290">
        <v>0.6757220168063757</v>
      </c>
      <c r="F156" s="169"/>
      <c r="G156" s="169"/>
      <c r="H156" s="169"/>
      <c r="I156" s="169"/>
      <c r="J156" s="169"/>
      <c r="K156" s="169"/>
      <c r="L156" s="168"/>
      <c r="M156" s="168"/>
      <c r="N156" s="185"/>
      <c r="O156" s="185"/>
      <c r="P156" s="185"/>
      <c r="Q156" s="185"/>
      <c r="R156" s="185"/>
      <c r="S156" s="185"/>
      <c r="T156" s="185"/>
      <c r="U156" s="185"/>
      <c r="V156" s="185"/>
      <c r="W156" s="185"/>
      <c r="X156" s="185"/>
      <c r="Y156" s="185"/>
      <c r="Z156" s="185"/>
      <c r="AA156" s="185"/>
      <c r="AB156" s="185"/>
      <c r="AC156" s="185"/>
      <c r="AD156" s="185"/>
      <c r="AE156" s="185"/>
      <c r="AF156" s="185"/>
      <c r="AG156" s="185"/>
    </row>
    <row r="157" spans="1:33" s="249" customFormat="1" ht="18">
      <c r="A157" s="173" t="s">
        <v>1419</v>
      </c>
      <c r="B157" s="262">
        <v>103</v>
      </c>
      <c r="C157" s="289">
        <v>0.40551181102362205</v>
      </c>
      <c r="D157" s="262">
        <v>5006936.95</v>
      </c>
      <c r="E157" s="290">
        <v>0.32427798319362433</v>
      </c>
      <c r="F157" s="169"/>
      <c r="G157" s="169"/>
      <c r="H157" s="169"/>
      <c r="I157" s="169"/>
      <c r="J157" s="169"/>
      <c r="K157" s="169"/>
      <c r="L157" s="168"/>
      <c r="M157" s="168"/>
      <c r="N157" s="185"/>
      <c r="O157" s="185"/>
      <c r="P157" s="185"/>
      <c r="Q157" s="185"/>
      <c r="R157" s="185"/>
      <c r="S157" s="185"/>
      <c r="T157" s="185"/>
      <c r="U157" s="185"/>
      <c r="V157" s="185"/>
      <c r="W157" s="185"/>
      <c r="X157" s="185"/>
      <c r="Y157" s="185"/>
      <c r="Z157" s="185"/>
      <c r="AA157" s="185"/>
      <c r="AB157" s="185"/>
      <c r="AC157" s="185"/>
      <c r="AD157" s="185"/>
      <c r="AE157" s="185"/>
      <c r="AF157" s="185"/>
      <c r="AG157" s="185"/>
    </row>
    <row r="158" spans="1:33" s="249" customFormat="1" ht="18">
      <c r="A158" s="173" t="s">
        <v>1420</v>
      </c>
      <c r="B158" s="262">
        <v>1</v>
      </c>
      <c r="C158" s="289">
        <v>0.009708737864077669</v>
      </c>
      <c r="D158" s="262">
        <v>93626.4</v>
      </c>
      <c r="E158" s="290">
        <v>0.018699336727218022</v>
      </c>
      <c r="F158" s="169"/>
      <c r="G158" s="169"/>
      <c r="H158" s="169"/>
      <c r="I158" s="169"/>
      <c r="J158" s="169"/>
      <c r="K158" s="169"/>
      <c r="L158" s="168"/>
      <c r="M158" s="168"/>
      <c r="N158" s="185"/>
      <c r="O158" s="185"/>
      <c r="P158" s="185"/>
      <c r="Q158" s="185"/>
      <c r="R158" s="185"/>
      <c r="S158" s="185"/>
      <c r="T158" s="185"/>
      <c r="U158" s="185"/>
      <c r="V158" s="185"/>
      <c r="W158" s="185"/>
      <c r="X158" s="185"/>
      <c r="Y158" s="185"/>
      <c r="Z158" s="185"/>
      <c r="AA158" s="185"/>
      <c r="AB158" s="185"/>
      <c r="AC158" s="185"/>
      <c r="AD158" s="185"/>
      <c r="AE158" s="185"/>
      <c r="AF158" s="185"/>
      <c r="AG158" s="185"/>
    </row>
    <row r="159" spans="1:33" s="249" customFormat="1" ht="18">
      <c r="A159" s="173" t="s">
        <v>1421</v>
      </c>
      <c r="B159" s="262">
        <v>0</v>
      </c>
      <c r="C159" s="289">
        <v>0</v>
      </c>
      <c r="D159" s="262">
        <v>0</v>
      </c>
      <c r="E159" s="290">
        <v>0</v>
      </c>
      <c r="F159" s="169"/>
      <c r="G159" s="169"/>
      <c r="H159" s="169"/>
      <c r="I159" s="169"/>
      <c r="J159" s="169"/>
      <c r="K159" s="169"/>
      <c r="L159" s="168"/>
      <c r="M159" s="168"/>
      <c r="N159" s="185"/>
      <c r="O159" s="185"/>
      <c r="P159" s="185"/>
      <c r="Q159" s="185"/>
      <c r="R159" s="185"/>
      <c r="S159" s="185"/>
      <c r="T159" s="185"/>
      <c r="U159" s="185"/>
      <c r="V159" s="185"/>
      <c r="W159" s="185"/>
      <c r="X159" s="185"/>
      <c r="Y159" s="185"/>
      <c r="Z159" s="185"/>
      <c r="AA159" s="185"/>
      <c r="AB159" s="185"/>
      <c r="AC159" s="185"/>
      <c r="AD159" s="185"/>
      <c r="AE159" s="185"/>
      <c r="AF159" s="185"/>
      <c r="AG159" s="185"/>
    </row>
    <row r="160" spans="1:33" s="249" customFormat="1" ht="18.75" thickBot="1">
      <c r="A160" s="187" t="s">
        <v>1422</v>
      </c>
      <c r="B160" s="291">
        <v>472</v>
      </c>
      <c r="C160" s="206" t="s">
        <v>1283</v>
      </c>
      <c r="D160" s="291">
        <v>99744496.36</v>
      </c>
      <c r="E160" s="206" t="s">
        <v>1283</v>
      </c>
      <c r="F160" s="169"/>
      <c r="G160" s="169"/>
      <c r="H160" s="169"/>
      <c r="I160" s="169"/>
      <c r="J160" s="169"/>
      <c r="K160" s="169"/>
      <c r="L160" s="168"/>
      <c r="M160" s="168"/>
      <c r="N160" s="185"/>
      <c r="O160" s="185"/>
      <c r="P160" s="185"/>
      <c r="Q160" s="185"/>
      <c r="R160" s="185"/>
      <c r="S160" s="185"/>
      <c r="T160" s="185"/>
      <c r="U160" s="185"/>
      <c r="V160" s="185"/>
      <c r="W160" s="185"/>
      <c r="X160" s="185"/>
      <c r="Y160" s="185"/>
      <c r="Z160" s="185"/>
      <c r="AA160" s="185"/>
      <c r="AB160" s="185"/>
      <c r="AC160" s="185"/>
      <c r="AD160" s="185"/>
      <c r="AE160" s="185"/>
      <c r="AF160" s="185"/>
      <c r="AG160" s="185"/>
    </row>
    <row r="161" spans="1:33" s="249" customFormat="1" ht="18.75" thickBot="1">
      <c r="A161" s="169"/>
      <c r="B161" s="169"/>
      <c r="C161" s="169"/>
      <c r="D161" s="280"/>
      <c r="E161" s="172"/>
      <c r="F161" s="172"/>
      <c r="G161" s="172"/>
      <c r="H161" s="172"/>
      <c r="I161" s="172"/>
      <c r="J161" s="172"/>
      <c r="K161" s="172"/>
      <c r="L161" s="241"/>
      <c r="M161" s="241"/>
      <c r="N161" s="185"/>
      <c r="O161" s="185"/>
      <c r="P161" s="185"/>
      <c r="Q161" s="185"/>
      <c r="R161" s="185"/>
      <c r="S161" s="185"/>
      <c r="T161" s="185"/>
      <c r="U161" s="185"/>
      <c r="V161" s="185"/>
      <c r="W161" s="185"/>
      <c r="X161" s="185"/>
      <c r="Y161" s="185"/>
      <c r="Z161" s="185"/>
      <c r="AA161" s="185"/>
      <c r="AB161" s="185"/>
      <c r="AC161" s="185"/>
      <c r="AD161" s="185"/>
      <c r="AE161" s="185"/>
      <c r="AF161" s="185"/>
      <c r="AG161" s="185"/>
    </row>
    <row r="162" spans="1:33" s="249" customFormat="1" ht="18.75" thickBot="1">
      <c r="A162" s="278" t="s">
        <v>1423</v>
      </c>
      <c r="B162" s="279"/>
      <c r="C162" s="169"/>
      <c r="D162" s="169"/>
      <c r="E162" s="169"/>
      <c r="F162" s="401" t="s">
        <v>1424</v>
      </c>
      <c r="G162" s="402"/>
      <c r="H162" s="402"/>
      <c r="I162" s="402"/>
      <c r="J162" s="403"/>
      <c r="K162" s="172"/>
      <c r="L162" s="241"/>
      <c r="M162" s="241"/>
      <c r="N162" s="185"/>
      <c r="O162" s="185"/>
      <c r="P162" s="185"/>
      <c r="Q162" s="185"/>
      <c r="R162" s="185"/>
      <c r="S162" s="185"/>
      <c r="T162" s="185"/>
      <c r="U162" s="185"/>
      <c r="V162" s="185"/>
      <c r="W162" s="185"/>
      <c r="X162" s="185"/>
      <c r="Y162" s="185"/>
      <c r="Z162" s="185"/>
      <c r="AA162" s="185"/>
      <c r="AB162" s="185"/>
      <c r="AC162" s="185"/>
      <c r="AD162" s="185"/>
      <c r="AE162" s="185"/>
      <c r="AF162" s="185"/>
      <c r="AG162" s="185"/>
    </row>
    <row r="163" spans="1:33" s="249" customFormat="1" ht="10.5" customHeight="1" thickBot="1">
      <c r="A163" s="278"/>
      <c r="B163" s="279"/>
      <c r="C163" s="169"/>
      <c r="D163" s="169"/>
      <c r="E163" s="169"/>
      <c r="F163" s="292"/>
      <c r="G163" s="293"/>
      <c r="H163" s="293"/>
      <c r="I163" s="293"/>
      <c r="J163" s="294"/>
      <c r="K163" s="172"/>
      <c r="L163" s="241"/>
      <c r="M163" s="241"/>
      <c r="N163" s="185"/>
      <c r="O163" s="185"/>
      <c r="P163" s="185"/>
      <c r="Q163" s="185"/>
      <c r="R163" s="185"/>
      <c r="S163" s="185"/>
      <c r="T163" s="185"/>
      <c r="U163" s="185"/>
      <c r="V163" s="185"/>
      <c r="W163" s="185"/>
      <c r="X163" s="185"/>
      <c r="Y163" s="185"/>
      <c r="Z163" s="185"/>
      <c r="AA163" s="185"/>
      <c r="AB163" s="185"/>
      <c r="AC163" s="185"/>
      <c r="AD163" s="185"/>
      <c r="AE163" s="185"/>
      <c r="AF163" s="185"/>
      <c r="AG163" s="185"/>
    </row>
    <row r="164" spans="1:33" s="249" customFormat="1" ht="36">
      <c r="A164" s="171"/>
      <c r="B164" s="295" t="s">
        <v>1414</v>
      </c>
      <c r="C164" s="295" t="s">
        <v>1415</v>
      </c>
      <c r="D164" s="295" t="s">
        <v>1416</v>
      </c>
      <c r="E164" s="296" t="s">
        <v>1417</v>
      </c>
      <c r="F164" s="296" t="s">
        <v>1425</v>
      </c>
      <c r="G164" s="297" t="s">
        <v>1426</v>
      </c>
      <c r="H164" s="296" t="s">
        <v>1427</v>
      </c>
      <c r="I164" s="297" t="s">
        <v>1428</v>
      </c>
      <c r="J164" s="296" t="s">
        <v>1429</v>
      </c>
      <c r="K164" s="169"/>
      <c r="L164" s="168"/>
      <c r="M164" s="168"/>
      <c r="N164" s="185"/>
      <c r="O164" s="185"/>
      <c r="P164" s="185"/>
      <c r="Q164" s="185"/>
      <c r="R164" s="185"/>
      <c r="S164" s="185"/>
      <c r="T164" s="185"/>
      <c r="U164" s="185"/>
      <c r="V164" s="185"/>
      <c r="W164" s="185"/>
      <c r="X164" s="185"/>
      <c r="Y164" s="185"/>
      <c r="Z164" s="185"/>
      <c r="AA164" s="185"/>
      <c r="AB164" s="185"/>
      <c r="AC164" s="185"/>
      <c r="AD164" s="185"/>
      <c r="AE164" s="185"/>
      <c r="AF164" s="185"/>
      <c r="AG164" s="185"/>
    </row>
    <row r="165" spans="1:33" s="249" customFormat="1" ht="18">
      <c r="A165" s="173" t="s">
        <v>1430</v>
      </c>
      <c r="B165" s="262">
        <v>21791</v>
      </c>
      <c r="C165" s="289">
        <v>0.740359460469541</v>
      </c>
      <c r="D165" s="262">
        <v>3019743417.1000104</v>
      </c>
      <c r="E165" s="298">
        <v>0.8360010998524259</v>
      </c>
      <c r="F165" s="298">
        <v>0.022785823275322487</v>
      </c>
      <c r="G165" s="299">
        <v>27.93338356315644</v>
      </c>
      <c r="H165" s="298">
        <v>-9.322631223859253E-05</v>
      </c>
      <c r="I165" s="298">
        <v>5.955756514595413E-05</v>
      </c>
      <c r="J165" s="298"/>
      <c r="K165" s="169"/>
      <c r="L165" s="168"/>
      <c r="M165" s="168"/>
      <c r="N165" s="185"/>
      <c r="O165" s="185"/>
      <c r="P165" s="185"/>
      <c r="Q165" s="185"/>
      <c r="R165" s="185"/>
      <c r="S165" s="185"/>
      <c r="T165" s="185"/>
      <c r="U165" s="185"/>
      <c r="V165" s="185"/>
      <c r="W165" s="185"/>
      <c r="X165" s="185"/>
      <c r="Y165" s="185"/>
      <c r="Z165" s="185"/>
      <c r="AA165" s="185"/>
      <c r="AB165" s="185"/>
      <c r="AC165" s="185"/>
      <c r="AD165" s="185"/>
      <c r="AE165" s="185"/>
      <c r="AF165" s="185"/>
      <c r="AG165" s="185"/>
    </row>
    <row r="166" spans="1:33" s="249" customFormat="1" ht="18">
      <c r="A166" s="173" t="s">
        <v>1431</v>
      </c>
      <c r="B166" s="262">
        <v>0</v>
      </c>
      <c r="C166" s="289">
        <v>0</v>
      </c>
      <c r="D166" s="262">
        <v>0</v>
      </c>
      <c r="E166" s="298">
        <v>0</v>
      </c>
      <c r="F166" s="298">
        <v>0</v>
      </c>
      <c r="G166" s="299">
        <v>0</v>
      </c>
      <c r="H166" s="298">
        <v>0</v>
      </c>
      <c r="I166" s="298">
        <v>0</v>
      </c>
      <c r="J166" s="298"/>
      <c r="K166" s="169"/>
      <c r="L166" s="168"/>
      <c r="M166" s="168"/>
      <c r="N166" s="185"/>
      <c r="O166" s="185"/>
      <c r="P166" s="185"/>
      <c r="Q166" s="185"/>
      <c r="R166" s="185"/>
      <c r="S166" s="185"/>
      <c r="T166" s="185"/>
      <c r="U166" s="185"/>
      <c r="V166" s="185"/>
      <c r="W166" s="185"/>
      <c r="X166" s="185"/>
      <c r="Y166" s="185"/>
      <c r="Z166" s="185"/>
      <c r="AA166" s="185"/>
      <c r="AB166" s="185"/>
      <c r="AC166" s="185"/>
      <c r="AD166" s="185"/>
      <c r="AE166" s="185"/>
      <c r="AF166" s="185"/>
      <c r="AG166" s="185"/>
    </row>
    <row r="167" spans="1:33" s="249" customFormat="1" ht="18">
      <c r="A167" s="173" t="s">
        <v>1432</v>
      </c>
      <c r="B167" s="262">
        <v>0</v>
      </c>
      <c r="C167" s="289">
        <v>0</v>
      </c>
      <c r="D167" s="262">
        <v>0</v>
      </c>
      <c r="E167" s="298">
        <v>0</v>
      </c>
      <c r="F167" s="298">
        <v>0</v>
      </c>
      <c r="G167" s="299">
        <v>0</v>
      </c>
      <c r="H167" s="298">
        <v>0</v>
      </c>
      <c r="I167" s="298">
        <v>0</v>
      </c>
      <c r="J167" s="298"/>
      <c r="K167" s="169"/>
      <c r="L167" s="168"/>
      <c r="M167" s="168"/>
      <c r="N167" s="185"/>
      <c r="O167" s="185"/>
      <c r="P167" s="185"/>
      <c r="Q167" s="185"/>
      <c r="R167" s="185"/>
      <c r="S167" s="185"/>
      <c r="T167" s="185"/>
      <c r="U167" s="185"/>
      <c r="V167" s="185"/>
      <c r="W167" s="185"/>
      <c r="X167" s="185"/>
      <c r="Y167" s="185"/>
      <c r="Z167" s="185"/>
      <c r="AA167" s="185"/>
      <c r="AB167" s="185"/>
      <c r="AC167" s="185"/>
      <c r="AD167" s="185"/>
      <c r="AE167" s="185"/>
      <c r="AF167" s="185"/>
      <c r="AG167" s="185"/>
    </row>
    <row r="168" spans="1:33" s="249" customFormat="1" ht="18">
      <c r="A168" s="173" t="s">
        <v>1433</v>
      </c>
      <c r="B168" s="262">
        <v>0</v>
      </c>
      <c r="C168" s="289">
        <v>0</v>
      </c>
      <c r="D168" s="262">
        <v>0</v>
      </c>
      <c r="E168" s="298">
        <v>0</v>
      </c>
      <c r="F168" s="298">
        <v>0</v>
      </c>
      <c r="G168" s="299">
        <v>0</v>
      </c>
      <c r="H168" s="298">
        <v>0</v>
      </c>
      <c r="I168" s="298">
        <v>0</v>
      </c>
      <c r="J168" s="298"/>
      <c r="K168" s="169"/>
      <c r="L168" s="168"/>
      <c r="M168" s="168"/>
      <c r="N168" s="185"/>
      <c r="O168" s="185"/>
      <c r="P168" s="185"/>
      <c r="Q168" s="185"/>
      <c r="R168" s="185"/>
      <c r="S168" s="185"/>
      <c r="T168" s="185"/>
      <c r="U168" s="185"/>
      <c r="V168" s="185"/>
      <c r="W168" s="185"/>
      <c r="X168" s="185"/>
      <c r="Y168" s="185"/>
      <c r="Z168" s="185"/>
      <c r="AA168" s="185"/>
      <c r="AB168" s="185"/>
      <c r="AC168" s="185"/>
      <c r="AD168" s="185"/>
      <c r="AE168" s="185"/>
      <c r="AF168" s="185"/>
      <c r="AG168" s="185"/>
    </row>
    <row r="169" spans="1:33" s="249" customFormat="1" ht="18">
      <c r="A169" s="173" t="s">
        <v>1434</v>
      </c>
      <c r="B169" s="262">
        <v>7</v>
      </c>
      <c r="C169" s="289">
        <v>0.00023782828797608128</v>
      </c>
      <c r="D169" s="262">
        <v>1548271.37</v>
      </c>
      <c r="E169" s="298">
        <v>0.0004286313071701465</v>
      </c>
      <c r="F169" s="298">
        <v>0.01651350977768193</v>
      </c>
      <c r="G169" s="299">
        <v>0</v>
      </c>
      <c r="H169" s="298">
        <v>0.00901350977768193</v>
      </c>
      <c r="I169" s="298">
        <v>0</v>
      </c>
      <c r="J169" s="298"/>
      <c r="K169" s="169"/>
      <c r="L169" s="168"/>
      <c r="M169" s="168"/>
      <c r="N169" s="185"/>
      <c r="O169" s="185"/>
      <c r="P169" s="185"/>
      <c r="Q169" s="185"/>
      <c r="R169" s="185"/>
      <c r="S169" s="185"/>
      <c r="T169" s="185"/>
      <c r="U169" s="185"/>
      <c r="V169" s="185"/>
      <c r="W169" s="185"/>
      <c r="X169" s="185"/>
      <c r="Y169" s="185"/>
      <c r="Z169" s="185"/>
      <c r="AA169" s="185"/>
      <c r="AB169" s="185"/>
      <c r="AC169" s="185"/>
      <c r="AD169" s="185"/>
      <c r="AE169" s="185"/>
      <c r="AF169" s="185"/>
      <c r="AG169" s="185"/>
    </row>
    <row r="170" spans="1:33" s="249" customFormat="1" ht="18">
      <c r="A170" s="173" t="s">
        <v>1435</v>
      </c>
      <c r="B170" s="262">
        <v>0</v>
      </c>
      <c r="C170" s="289">
        <v>0</v>
      </c>
      <c r="D170" s="262">
        <v>0</v>
      </c>
      <c r="E170" s="298">
        <v>0</v>
      </c>
      <c r="F170" s="298">
        <v>0</v>
      </c>
      <c r="G170" s="299">
        <v>0</v>
      </c>
      <c r="H170" s="298">
        <v>0</v>
      </c>
      <c r="I170" s="298">
        <v>0</v>
      </c>
      <c r="J170" s="298"/>
      <c r="K170" s="169"/>
      <c r="L170" s="168"/>
      <c r="M170" s="168"/>
      <c r="N170" s="185"/>
      <c r="O170" s="185"/>
      <c r="P170" s="185"/>
      <c r="Q170" s="185"/>
      <c r="R170" s="185"/>
      <c r="S170" s="185"/>
      <c r="T170" s="185"/>
      <c r="U170" s="185"/>
      <c r="V170" s="185"/>
      <c r="W170" s="185"/>
      <c r="X170" s="185"/>
      <c r="Y170" s="185"/>
      <c r="Z170" s="185"/>
      <c r="AA170" s="185"/>
      <c r="AB170" s="185"/>
      <c r="AC170" s="185"/>
      <c r="AD170" s="185"/>
      <c r="AE170" s="185"/>
      <c r="AF170" s="185"/>
      <c r="AG170" s="185"/>
    </row>
    <row r="171" spans="1:33" s="249" customFormat="1" ht="18">
      <c r="A171" s="173" t="s">
        <v>1436</v>
      </c>
      <c r="B171" s="262">
        <v>3256</v>
      </c>
      <c r="C171" s="289">
        <v>0.11062412937858866</v>
      </c>
      <c r="D171" s="262">
        <v>234548243.3300002</v>
      </c>
      <c r="E171" s="298">
        <v>0.06493352656453213</v>
      </c>
      <c r="F171" s="298">
        <v>0.023689157280089104</v>
      </c>
      <c r="G171" s="299">
        <v>0</v>
      </c>
      <c r="H171" s="298">
        <v>0.016552282957931774</v>
      </c>
      <c r="I171" s="298">
        <v>0.016552282957931774</v>
      </c>
      <c r="J171" s="298"/>
      <c r="K171" s="169"/>
      <c r="L171" s="168"/>
      <c r="M171" s="168"/>
      <c r="N171" s="185"/>
      <c r="O171" s="185"/>
      <c r="P171" s="185"/>
      <c r="Q171" s="185"/>
      <c r="R171" s="185"/>
      <c r="S171" s="185"/>
      <c r="T171" s="185"/>
      <c r="U171" s="185"/>
      <c r="V171" s="185"/>
      <c r="W171" s="185"/>
      <c r="X171" s="185"/>
      <c r="Y171" s="185"/>
      <c r="Z171" s="185"/>
      <c r="AA171" s="185"/>
      <c r="AB171" s="185"/>
      <c r="AC171" s="185"/>
      <c r="AD171" s="185"/>
      <c r="AE171" s="185"/>
      <c r="AF171" s="185"/>
      <c r="AG171" s="185"/>
    </row>
    <row r="172" spans="1:33" s="249" customFormat="1" ht="18">
      <c r="A172" s="173" t="s">
        <v>1437</v>
      </c>
      <c r="B172" s="262">
        <v>4379</v>
      </c>
      <c r="C172" s="289">
        <v>0.14877858186389425</v>
      </c>
      <c r="D172" s="262">
        <v>356288590.08000124</v>
      </c>
      <c r="E172" s="298">
        <v>0.09863674227587081</v>
      </c>
      <c r="F172" s="298">
        <v>0.0346244091558111</v>
      </c>
      <c r="G172" s="299">
        <v>0</v>
      </c>
      <c r="H172" s="298">
        <v>-0.009028243933895633</v>
      </c>
      <c r="I172" s="298">
        <v>0.00020981822269473824</v>
      </c>
      <c r="J172" s="298"/>
      <c r="K172" s="169"/>
      <c r="L172" s="168"/>
      <c r="M172" s="168"/>
      <c r="N172" s="185"/>
      <c r="O172" s="185"/>
      <c r="P172" s="185"/>
      <c r="Q172" s="185"/>
      <c r="R172" s="185"/>
      <c r="S172" s="185"/>
      <c r="T172" s="185"/>
      <c r="U172" s="185"/>
      <c r="V172" s="185"/>
      <c r="W172" s="185"/>
      <c r="X172" s="185"/>
      <c r="Y172" s="185"/>
      <c r="Z172" s="185"/>
      <c r="AA172" s="185"/>
      <c r="AB172" s="185"/>
      <c r="AC172" s="185"/>
      <c r="AD172" s="185"/>
      <c r="AE172" s="185"/>
      <c r="AF172" s="185"/>
      <c r="AG172" s="185"/>
    </row>
    <row r="173" spans="1:33" s="249" customFormat="1" ht="18.75" thickBot="1">
      <c r="A173" s="173" t="s">
        <v>1438</v>
      </c>
      <c r="B173" s="262">
        <v>0</v>
      </c>
      <c r="C173" s="289">
        <v>0</v>
      </c>
      <c r="D173" s="262">
        <v>0</v>
      </c>
      <c r="E173" s="300">
        <v>0</v>
      </c>
      <c r="F173" s="301">
        <v>0</v>
      </c>
      <c r="G173" s="302">
        <v>0</v>
      </c>
      <c r="H173" s="301">
        <v>0</v>
      </c>
      <c r="I173" s="301">
        <v>0</v>
      </c>
      <c r="J173" s="301"/>
      <c r="K173" s="169"/>
      <c r="L173" s="168"/>
      <c r="M173" s="168"/>
      <c r="N173" s="185"/>
      <c r="O173" s="185"/>
      <c r="P173" s="185"/>
      <c r="Q173" s="185"/>
      <c r="R173" s="185"/>
      <c r="S173" s="185"/>
      <c r="T173" s="185"/>
      <c r="U173" s="185"/>
      <c r="V173" s="185"/>
      <c r="W173" s="185"/>
      <c r="X173" s="185"/>
      <c r="Y173" s="185"/>
      <c r="Z173" s="185"/>
      <c r="AA173" s="185"/>
      <c r="AB173" s="185"/>
      <c r="AC173" s="185"/>
      <c r="AD173" s="185"/>
      <c r="AE173" s="185"/>
      <c r="AF173" s="185"/>
      <c r="AG173" s="185"/>
    </row>
    <row r="174" spans="1:33" s="249" customFormat="1" ht="18.75" thickBot="1">
      <c r="A174" s="303" t="s">
        <v>268</v>
      </c>
      <c r="B174" s="304">
        <v>29433</v>
      </c>
      <c r="C174" s="305">
        <v>1</v>
      </c>
      <c r="D174" s="306">
        <v>3612128521.880012</v>
      </c>
      <c r="E174" s="305">
        <v>0.999999999999999</v>
      </c>
      <c r="F174" s="307"/>
      <c r="G174" s="308"/>
      <c r="H174" s="309"/>
      <c r="I174" s="308"/>
      <c r="J174" s="310"/>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row>
    <row r="175" spans="1:33" s="249" customFormat="1" ht="18.75" thickTop="1">
      <c r="A175" s="172"/>
      <c r="B175" s="311"/>
      <c r="C175" s="312"/>
      <c r="D175" s="313"/>
      <c r="E175" s="312"/>
      <c r="F175" s="314"/>
      <c r="G175" s="172"/>
      <c r="H175" s="314"/>
      <c r="I175" s="172"/>
      <c r="J175" s="314"/>
      <c r="K175" s="168"/>
      <c r="L175" s="168"/>
      <c r="M175" s="168"/>
      <c r="N175" s="185"/>
      <c r="O175" s="185"/>
      <c r="P175" s="185"/>
      <c r="Q175" s="185"/>
      <c r="R175" s="185"/>
      <c r="S175" s="185"/>
      <c r="T175" s="185"/>
      <c r="U175" s="185"/>
      <c r="V175" s="185"/>
      <c r="W175" s="185"/>
      <c r="X175" s="185"/>
      <c r="Y175" s="185"/>
      <c r="Z175" s="185"/>
      <c r="AA175" s="185"/>
      <c r="AB175" s="185"/>
      <c r="AC175" s="185"/>
      <c r="AD175" s="185"/>
      <c r="AE175" s="185"/>
      <c r="AF175" s="185"/>
      <c r="AG175" s="185"/>
    </row>
    <row r="176" spans="1:33" s="281" customFormat="1" ht="18">
      <c r="A176" s="227" t="s">
        <v>1439</v>
      </c>
      <c r="B176" s="315"/>
      <c r="C176" s="280"/>
      <c r="D176" s="315"/>
      <c r="E176" s="172"/>
      <c r="F176" s="172"/>
      <c r="G176" s="172"/>
      <c r="H176" s="172"/>
      <c r="I176" s="172"/>
      <c r="J176" s="280"/>
      <c r="K176" s="172"/>
      <c r="L176" s="241"/>
      <c r="M176" s="241"/>
      <c r="N176" s="222"/>
      <c r="O176" s="222"/>
      <c r="P176" s="222"/>
      <c r="Q176" s="222"/>
      <c r="R176" s="222"/>
      <c r="S176" s="222"/>
      <c r="T176" s="222"/>
      <c r="U176" s="222"/>
      <c r="V176" s="222"/>
      <c r="W176" s="222"/>
      <c r="X176" s="222"/>
      <c r="Y176" s="222"/>
      <c r="Z176" s="222"/>
      <c r="AA176" s="222"/>
      <c r="AB176" s="222"/>
      <c r="AC176" s="222"/>
      <c r="AD176" s="222"/>
      <c r="AE176" s="222"/>
      <c r="AF176" s="222"/>
      <c r="AG176" s="222"/>
    </row>
    <row r="177" spans="1:33" s="281" customFormat="1" ht="9.75" customHeight="1" thickBot="1">
      <c r="A177" s="227"/>
      <c r="B177" s="315"/>
      <c r="C177" s="280"/>
      <c r="D177" s="280"/>
      <c r="E177" s="172"/>
      <c r="F177" s="172"/>
      <c r="G177" s="172"/>
      <c r="H177" s="172"/>
      <c r="I177" s="172"/>
      <c r="J177" s="280"/>
      <c r="K177" s="172"/>
      <c r="L177" s="241"/>
      <c r="M177" s="241"/>
      <c r="N177" s="222"/>
      <c r="O177" s="222"/>
      <c r="P177" s="222"/>
      <c r="Q177" s="222"/>
      <c r="R177" s="222"/>
      <c r="S177" s="222"/>
      <c r="T177" s="222"/>
      <c r="U177" s="222"/>
      <c r="V177" s="222"/>
      <c r="W177" s="222"/>
      <c r="X177" s="222"/>
      <c r="Y177" s="222"/>
      <c r="Z177" s="222"/>
      <c r="AA177" s="222"/>
      <c r="AB177" s="222"/>
      <c r="AC177" s="222"/>
      <c r="AD177" s="222"/>
      <c r="AE177" s="222"/>
      <c r="AF177" s="222"/>
      <c r="AG177" s="222"/>
    </row>
    <row r="178" spans="1:33" s="249" customFormat="1" ht="18">
      <c r="A178" s="316" t="s">
        <v>1440</v>
      </c>
      <c r="B178" s="295" t="s">
        <v>1414</v>
      </c>
      <c r="C178" s="295" t="s">
        <v>1441</v>
      </c>
      <c r="D178" s="295" t="s">
        <v>1442</v>
      </c>
      <c r="E178" s="295" t="s">
        <v>1443</v>
      </c>
      <c r="F178" s="169"/>
      <c r="G178" s="169"/>
      <c r="H178" s="169"/>
      <c r="I178" s="169"/>
      <c r="J178" s="169"/>
      <c r="K178" s="169"/>
      <c r="L178" s="168"/>
      <c r="M178" s="168"/>
      <c r="N178" s="185"/>
      <c r="O178" s="185"/>
      <c r="P178" s="185"/>
      <c r="Q178" s="185"/>
      <c r="R178" s="185"/>
      <c r="S178" s="185"/>
      <c r="T178" s="185"/>
      <c r="U178" s="185"/>
      <c r="V178" s="185"/>
      <c r="W178" s="185"/>
      <c r="X178" s="185"/>
      <c r="Y178" s="185"/>
      <c r="Z178" s="185"/>
      <c r="AA178" s="185"/>
      <c r="AB178" s="185"/>
      <c r="AC178" s="185"/>
      <c r="AD178" s="185"/>
      <c r="AE178" s="185"/>
      <c r="AF178" s="185"/>
      <c r="AG178" s="185"/>
    </row>
    <row r="179" spans="1:33" s="249" customFormat="1" ht="18">
      <c r="A179" s="317" t="s">
        <v>1444</v>
      </c>
      <c r="B179" s="262">
        <v>29185</v>
      </c>
      <c r="C179" s="289">
        <v>0.9915740835117045</v>
      </c>
      <c r="D179" s="262">
        <v>3591761649.77</v>
      </c>
      <c r="E179" s="289">
        <v>0.9943615317155438</v>
      </c>
      <c r="F179" s="318"/>
      <c r="G179" s="319"/>
      <c r="H179" s="269"/>
      <c r="I179" s="169"/>
      <c r="J179" s="169"/>
      <c r="K179" s="169"/>
      <c r="L179" s="168"/>
      <c r="M179" s="168"/>
      <c r="N179" s="185"/>
      <c r="O179" s="185"/>
      <c r="P179" s="185"/>
      <c r="Q179" s="185"/>
      <c r="R179" s="185"/>
      <c r="S179" s="185"/>
      <c r="T179" s="185"/>
      <c r="U179" s="185"/>
      <c r="V179" s="185"/>
      <c r="W179" s="185"/>
      <c r="X179" s="185"/>
      <c r="Y179" s="185"/>
      <c r="Z179" s="185"/>
      <c r="AA179" s="185"/>
      <c r="AB179" s="185"/>
      <c r="AC179" s="185"/>
      <c r="AD179" s="185"/>
      <c r="AE179" s="185"/>
      <c r="AF179" s="185"/>
      <c r="AG179" s="185"/>
    </row>
    <row r="180" spans="1:33" s="249" customFormat="1" ht="18">
      <c r="A180" s="320" t="s">
        <v>1445</v>
      </c>
      <c r="B180" s="262">
        <v>143</v>
      </c>
      <c r="C180" s="289">
        <v>0.004858492168654232</v>
      </c>
      <c r="D180" s="262">
        <v>12605363.65</v>
      </c>
      <c r="E180" s="289">
        <v>0.0034897328745764843</v>
      </c>
      <c r="F180" s="169"/>
      <c r="G180" s="169"/>
      <c r="H180" s="169"/>
      <c r="I180" s="169"/>
      <c r="J180" s="169"/>
      <c r="K180" s="169"/>
      <c r="L180" s="168"/>
      <c r="M180" s="168"/>
      <c r="N180" s="185"/>
      <c r="O180" s="185"/>
      <c r="P180" s="185"/>
      <c r="Q180" s="185"/>
      <c r="R180" s="185"/>
      <c r="S180" s="185"/>
      <c r="T180" s="185"/>
      <c r="U180" s="185"/>
      <c r="V180" s="185"/>
      <c r="W180" s="185"/>
      <c r="X180" s="185"/>
      <c r="Y180" s="185"/>
      <c r="Z180" s="185"/>
      <c r="AA180" s="185"/>
      <c r="AB180" s="185"/>
      <c r="AC180" s="185"/>
      <c r="AD180" s="185"/>
      <c r="AE180" s="185"/>
      <c r="AF180" s="185"/>
      <c r="AG180" s="185"/>
    </row>
    <row r="181" spans="1:33" s="249" customFormat="1" ht="18">
      <c r="A181" s="320" t="s">
        <v>1446</v>
      </c>
      <c r="B181" s="262">
        <v>47</v>
      </c>
      <c r="C181" s="289">
        <v>0.0015968470764108314</v>
      </c>
      <c r="D181" s="262">
        <v>3508872.22</v>
      </c>
      <c r="E181" s="289">
        <v>0.000971414001120243</v>
      </c>
      <c r="F181" s="169"/>
      <c r="G181" s="169"/>
      <c r="H181" s="169"/>
      <c r="I181" s="169"/>
      <c r="J181" s="169"/>
      <c r="K181" s="169"/>
      <c r="L181" s="168"/>
      <c r="M181" s="168"/>
      <c r="N181" s="185"/>
      <c r="O181" s="185"/>
      <c r="P181" s="185"/>
      <c r="Q181" s="185"/>
      <c r="R181" s="185"/>
      <c r="S181" s="185"/>
      <c r="T181" s="185"/>
      <c r="U181" s="185"/>
      <c r="V181" s="185"/>
      <c r="W181" s="185"/>
      <c r="X181" s="185"/>
      <c r="Y181" s="185"/>
      <c r="Z181" s="185"/>
      <c r="AA181" s="185"/>
      <c r="AB181" s="185"/>
      <c r="AC181" s="185"/>
      <c r="AD181" s="185"/>
      <c r="AE181" s="185"/>
      <c r="AF181" s="185"/>
      <c r="AG181" s="185"/>
    </row>
    <row r="182" spans="1:33" s="249" customFormat="1" ht="18">
      <c r="A182" s="320" t="s">
        <v>1447</v>
      </c>
      <c r="B182" s="262">
        <v>34</v>
      </c>
      <c r="C182" s="289">
        <v>0.0011551659701695377</v>
      </c>
      <c r="D182" s="262">
        <v>2760571.21</v>
      </c>
      <c r="E182" s="289">
        <v>0.000764250550133584</v>
      </c>
      <c r="F182" s="169"/>
      <c r="G182" s="169"/>
      <c r="H182" s="321"/>
      <c r="I182" s="169"/>
      <c r="J182" s="322"/>
      <c r="K182" s="323"/>
      <c r="L182" s="168"/>
      <c r="M182" s="168"/>
      <c r="N182" s="185"/>
      <c r="O182" s="185"/>
      <c r="P182" s="185"/>
      <c r="Q182" s="185"/>
      <c r="R182" s="185"/>
      <c r="S182" s="185"/>
      <c r="T182" s="185"/>
      <c r="U182" s="185"/>
      <c r="V182" s="185"/>
      <c r="W182" s="185"/>
      <c r="X182" s="185"/>
      <c r="Y182" s="185"/>
      <c r="Z182" s="185"/>
      <c r="AA182" s="185"/>
      <c r="AB182" s="185"/>
      <c r="AC182" s="185"/>
      <c r="AD182" s="185"/>
      <c r="AE182" s="185"/>
      <c r="AF182" s="185"/>
      <c r="AG182" s="185"/>
    </row>
    <row r="183" spans="1:33" s="249" customFormat="1" ht="18">
      <c r="A183" s="320" t="s">
        <v>1448</v>
      </c>
      <c r="B183" s="262">
        <v>23</v>
      </c>
      <c r="C183" s="289">
        <v>0.0007814358033499813</v>
      </c>
      <c r="D183" s="262">
        <v>1398438.63</v>
      </c>
      <c r="E183" s="289">
        <v>0.00038715085067686245</v>
      </c>
      <c r="F183" s="169"/>
      <c r="G183" s="169"/>
      <c r="H183" s="169"/>
      <c r="I183" s="169"/>
      <c r="J183" s="169"/>
      <c r="K183" s="323"/>
      <c r="L183" s="168"/>
      <c r="M183" s="168"/>
      <c r="N183" s="185"/>
      <c r="O183" s="185"/>
      <c r="P183" s="185"/>
      <c r="Q183" s="185"/>
      <c r="R183" s="185"/>
      <c r="S183" s="185"/>
      <c r="T183" s="185"/>
      <c r="U183" s="185"/>
      <c r="V183" s="185"/>
      <c r="W183" s="185"/>
      <c r="X183" s="185"/>
      <c r="Y183" s="185"/>
      <c r="Z183" s="185"/>
      <c r="AA183" s="185"/>
      <c r="AB183" s="185"/>
      <c r="AC183" s="185"/>
      <c r="AD183" s="185"/>
      <c r="AE183" s="185"/>
      <c r="AF183" s="185"/>
      <c r="AG183" s="185"/>
    </row>
    <row r="184" spans="1:33" s="249" customFormat="1" ht="18">
      <c r="A184" s="320" t="s">
        <v>1449</v>
      </c>
      <c r="B184" s="262">
        <v>1</v>
      </c>
      <c r="C184" s="289">
        <v>3.397546971086875E-05</v>
      </c>
      <c r="D184" s="262">
        <v>93626.4</v>
      </c>
      <c r="E184" s="289">
        <v>2.5920007949016824E-05</v>
      </c>
      <c r="F184" s="169"/>
      <c r="G184" s="169"/>
      <c r="H184" s="169"/>
      <c r="I184" s="169"/>
      <c r="J184" s="169"/>
      <c r="K184" s="323"/>
      <c r="L184" s="168"/>
      <c r="M184" s="168"/>
      <c r="N184" s="185"/>
      <c r="O184" s="185"/>
      <c r="P184" s="185"/>
      <c r="Q184" s="185"/>
      <c r="R184" s="185"/>
      <c r="S184" s="185"/>
      <c r="T184" s="185"/>
      <c r="U184" s="185"/>
      <c r="V184" s="185"/>
      <c r="W184" s="185"/>
      <c r="X184" s="185"/>
      <c r="Y184" s="185"/>
      <c r="Z184" s="185"/>
      <c r="AA184" s="185"/>
      <c r="AB184" s="185"/>
      <c r="AC184" s="185"/>
      <c r="AD184" s="185"/>
      <c r="AE184" s="185"/>
      <c r="AF184" s="185"/>
      <c r="AG184" s="185"/>
    </row>
    <row r="185" spans="1:33" s="249" customFormat="1" ht="18">
      <c r="A185" s="320" t="s">
        <v>1450</v>
      </c>
      <c r="B185" s="262">
        <v>0</v>
      </c>
      <c r="C185" s="289">
        <v>0</v>
      </c>
      <c r="D185" s="262">
        <v>0</v>
      </c>
      <c r="E185" s="289">
        <v>0</v>
      </c>
      <c r="F185" s="169"/>
      <c r="G185" s="169"/>
      <c r="H185" s="169"/>
      <c r="I185" s="169"/>
      <c r="J185" s="169"/>
      <c r="K185" s="323"/>
      <c r="L185" s="168"/>
      <c r="M185" s="168"/>
      <c r="N185" s="185"/>
      <c r="O185" s="185"/>
      <c r="P185" s="185"/>
      <c r="Q185" s="185"/>
      <c r="R185" s="185"/>
      <c r="S185" s="185"/>
      <c r="T185" s="185"/>
      <c r="U185" s="185"/>
      <c r="V185" s="185"/>
      <c r="W185" s="185"/>
      <c r="X185" s="185"/>
      <c r="Y185" s="185"/>
      <c r="Z185" s="185"/>
      <c r="AA185" s="185"/>
      <c r="AB185" s="185"/>
      <c r="AC185" s="185"/>
      <c r="AD185" s="185"/>
      <c r="AE185" s="185"/>
      <c r="AF185" s="185"/>
      <c r="AG185" s="185"/>
    </row>
    <row r="186" spans="1:33" s="249" customFormat="1" ht="18.75" thickBot="1">
      <c r="A186" s="324" t="s">
        <v>268</v>
      </c>
      <c r="B186" s="304">
        <v>29433</v>
      </c>
      <c r="C186" s="305">
        <v>0.9999999999999999</v>
      </c>
      <c r="D186" s="306">
        <v>3612128521.88</v>
      </c>
      <c r="E186" s="305">
        <v>0.9999999999999999</v>
      </c>
      <c r="F186" s="325"/>
      <c r="G186" s="326"/>
      <c r="H186" s="169"/>
      <c r="I186" s="169"/>
      <c r="J186" s="169"/>
      <c r="K186" s="169"/>
      <c r="L186" s="168"/>
      <c r="M186" s="168"/>
      <c r="N186" s="185"/>
      <c r="O186" s="185"/>
      <c r="P186" s="185"/>
      <c r="Q186" s="185"/>
      <c r="R186" s="185"/>
      <c r="S186" s="185"/>
      <c r="T186" s="185"/>
      <c r="U186" s="185"/>
      <c r="V186" s="185"/>
      <c r="W186" s="185"/>
      <c r="X186" s="185"/>
      <c r="Y186" s="185"/>
      <c r="Z186" s="185"/>
      <c r="AA186" s="185"/>
      <c r="AB186" s="185"/>
      <c r="AC186" s="185"/>
      <c r="AD186" s="185"/>
      <c r="AE186" s="185"/>
      <c r="AF186" s="185"/>
      <c r="AG186" s="185"/>
    </row>
    <row r="187" spans="1:33" s="249" customFormat="1" ht="19.5" thickBot="1" thickTop="1">
      <c r="A187" s="228"/>
      <c r="B187" s="311"/>
      <c r="C187" s="312"/>
      <c r="D187" s="313"/>
      <c r="E187" s="312"/>
      <c r="F187" s="169"/>
      <c r="G187" s="169"/>
      <c r="H187" s="169"/>
      <c r="I187" s="169"/>
      <c r="J187" s="169"/>
      <c r="K187" s="169"/>
      <c r="L187" s="168"/>
      <c r="M187" s="168"/>
      <c r="N187" s="185"/>
      <c r="O187" s="185"/>
      <c r="P187" s="185"/>
      <c r="Q187" s="185"/>
      <c r="R187" s="185"/>
      <c r="S187" s="185"/>
      <c r="T187" s="185"/>
      <c r="U187" s="185"/>
      <c r="V187" s="185"/>
      <c r="W187" s="185"/>
      <c r="X187" s="185"/>
      <c r="Y187" s="185"/>
      <c r="Z187" s="185"/>
      <c r="AA187" s="185"/>
      <c r="AB187" s="185"/>
      <c r="AC187" s="185"/>
      <c r="AD187" s="185"/>
      <c r="AE187" s="185"/>
      <c r="AF187" s="185"/>
      <c r="AG187" s="185"/>
    </row>
    <row r="188" spans="1:33" s="249" customFormat="1" ht="18">
      <c r="A188" s="316" t="s">
        <v>1451</v>
      </c>
      <c r="B188" s="295" t="s">
        <v>1414</v>
      </c>
      <c r="C188" s="295" t="s">
        <v>1441</v>
      </c>
      <c r="D188" s="295" t="s">
        <v>1442</v>
      </c>
      <c r="E188" s="295" t="s">
        <v>1443</v>
      </c>
      <c r="F188" s="169"/>
      <c r="G188" s="169"/>
      <c r="H188" s="169"/>
      <c r="I188" s="169"/>
      <c r="J188" s="169"/>
      <c r="K188" s="169"/>
      <c r="L188" s="168"/>
      <c r="M188" s="168"/>
      <c r="N188" s="185"/>
      <c r="O188" s="185"/>
      <c r="P188" s="185"/>
      <c r="Q188" s="185"/>
      <c r="R188" s="185"/>
      <c r="S188" s="185"/>
      <c r="T188" s="185"/>
      <c r="U188" s="185"/>
      <c r="V188" s="185"/>
      <c r="W188" s="185"/>
      <c r="X188" s="185"/>
      <c r="Y188" s="185"/>
      <c r="Z188" s="185"/>
      <c r="AA188" s="185"/>
      <c r="AB188" s="185"/>
      <c r="AC188" s="185"/>
      <c r="AD188" s="185"/>
      <c r="AE188" s="185"/>
      <c r="AF188" s="185"/>
      <c r="AG188" s="185"/>
    </row>
    <row r="189" spans="1:33" s="249" customFormat="1" ht="18">
      <c r="A189" s="173" t="s">
        <v>1452</v>
      </c>
      <c r="B189" s="262">
        <v>16097</v>
      </c>
      <c r="C189" s="289">
        <v>0.5469031359358543</v>
      </c>
      <c r="D189" s="262">
        <v>1247550533.59</v>
      </c>
      <c r="E189" s="289">
        <v>0.34537822395662954</v>
      </c>
      <c r="F189" s="169"/>
      <c r="G189" s="169"/>
      <c r="H189" s="169"/>
      <c r="I189" s="169"/>
      <c r="J189" s="169"/>
      <c r="K189" s="169"/>
      <c r="L189" s="168"/>
      <c r="M189" s="168"/>
      <c r="N189" s="185"/>
      <c r="O189" s="185"/>
      <c r="P189" s="185"/>
      <c r="Q189" s="185"/>
      <c r="R189" s="185"/>
      <c r="S189" s="185"/>
      <c r="T189" s="185"/>
      <c r="U189" s="185"/>
      <c r="V189" s="185"/>
      <c r="W189" s="185"/>
      <c r="X189" s="185"/>
      <c r="Y189" s="185"/>
      <c r="Z189" s="185"/>
      <c r="AA189" s="185"/>
      <c r="AB189" s="185"/>
      <c r="AC189" s="185"/>
      <c r="AD189" s="185"/>
      <c r="AE189" s="185"/>
      <c r="AF189" s="185"/>
      <c r="AG189" s="185"/>
    </row>
    <row r="190" spans="1:33" s="249" customFormat="1" ht="18">
      <c r="A190" s="173" t="s">
        <v>1453</v>
      </c>
      <c r="B190" s="262">
        <v>1991</v>
      </c>
      <c r="C190" s="289">
        <v>0.06764516019433969</v>
      </c>
      <c r="D190" s="262">
        <v>309975982.71</v>
      </c>
      <c r="E190" s="289">
        <v>0.08581532490673038</v>
      </c>
      <c r="F190" s="169"/>
      <c r="G190" s="169"/>
      <c r="H190" s="169"/>
      <c r="I190" s="169"/>
      <c r="J190" s="169"/>
      <c r="K190" s="169"/>
      <c r="L190" s="168"/>
      <c r="M190" s="168"/>
      <c r="N190" s="185"/>
      <c r="O190" s="185"/>
      <c r="P190" s="185"/>
      <c r="Q190" s="185"/>
      <c r="R190" s="185"/>
      <c r="S190" s="185"/>
      <c r="T190" s="185"/>
      <c r="U190" s="185"/>
      <c r="V190" s="185"/>
      <c r="W190" s="185"/>
      <c r="X190" s="185"/>
      <c r="Y190" s="185"/>
      <c r="Z190" s="185"/>
      <c r="AA190" s="185"/>
      <c r="AB190" s="185"/>
      <c r="AC190" s="185"/>
      <c r="AD190" s="185"/>
      <c r="AE190" s="185"/>
      <c r="AF190" s="185"/>
      <c r="AG190" s="185"/>
    </row>
    <row r="191" spans="1:33" s="249" customFormat="1" ht="18">
      <c r="A191" s="173" t="s">
        <v>1454</v>
      </c>
      <c r="B191" s="262">
        <v>2173</v>
      </c>
      <c r="C191" s="289">
        <v>0.0738286956817178</v>
      </c>
      <c r="D191" s="262">
        <v>370737260.5</v>
      </c>
      <c r="E191" s="289">
        <v>0.1026367855557484</v>
      </c>
      <c r="F191" s="169"/>
      <c r="G191" s="169"/>
      <c r="H191" s="169"/>
      <c r="I191" s="169"/>
      <c r="J191" s="169"/>
      <c r="K191" s="169"/>
      <c r="L191" s="168"/>
      <c r="M191" s="168"/>
      <c r="N191" s="185"/>
      <c r="O191" s="185"/>
      <c r="P191" s="185"/>
      <c r="Q191" s="185"/>
      <c r="R191" s="185"/>
      <c r="S191" s="185"/>
      <c r="T191" s="185"/>
      <c r="U191" s="185"/>
      <c r="V191" s="185"/>
      <c r="W191" s="185"/>
      <c r="X191" s="185"/>
      <c r="Y191" s="185"/>
      <c r="Z191" s="185"/>
      <c r="AA191" s="185"/>
      <c r="AB191" s="185"/>
      <c r="AC191" s="185"/>
      <c r="AD191" s="185"/>
      <c r="AE191" s="185"/>
      <c r="AF191" s="185"/>
      <c r="AG191" s="185"/>
    </row>
    <row r="192" spans="1:33" s="249" customFormat="1" ht="18">
      <c r="A192" s="173" t="s">
        <v>1455</v>
      </c>
      <c r="B192" s="262">
        <v>2005</v>
      </c>
      <c r="C192" s="289">
        <v>0.06812081677029184</v>
      </c>
      <c r="D192" s="262">
        <v>370295207.19</v>
      </c>
      <c r="E192" s="289">
        <v>0.10251440527295327</v>
      </c>
      <c r="F192" s="169"/>
      <c r="G192" s="169"/>
      <c r="H192" s="169"/>
      <c r="I192" s="169"/>
      <c r="J192" s="169"/>
      <c r="K192" s="169"/>
      <c r="L192" s="168"/>
      <c r="M192" s="168"/>
      <c r="N192" s="185"/>
      <c r="O192" s="185"/>
      <c r="P192" s="185"/>
      <c r="Q192" s="185"/>
      <c r="R192" s="185"/>
      <c r="S192" s="185"/>
      <c r="T192" s="185"/>
      <c r="U192" s="185"/>
      <c r="V192" s="185"/>
      <c r="W192" s="185"/>
      <c r="X192" s="185"/>
      <c r="Y192" s="185"/>
      <c r="Z192" s="185"/>
      <c r="AA192" s="185"/>
      <c r="AB192" s="185"/>
      <c r="AC192" s="185"/>
      <c r="AD192" s="185"/>
      <c r="AE192" s="185"/>
      <c r="AF192" s="185"/>
      <c r="AG192" s="185"/>
    </row>
    <row r="193" spans="1:33" s="249" customFormat="1" ht="18">
      <c r="A193" s="173" t="s">
        <v>1456</v>
      </c>
      <c r="B193" s="262">
        <v>1695</v>
      </c>
      <c r="C193" s="289">
        <v>0.057588421159922534</v>
      </c>
      <c r="D193" s="262">
        <v>308533235.65</v>
      </c>
      <c r="E193" s="289">
        <v>0.08541590748532338</v>
      </c>
      <c r="F193" s="169"/>
      <c r="G193" s="169"/>
      <c r="H193" s="169"/>
      <c r="I193" s="169"/>
      <c r="J193" s="169"/>
      <c r="K193" s="169"/>
      <c r="L193" s="168"/>
      <c r="M193" s="168"/>
      <c r="N193" s="185"/>
      <c r="O193" s="185"/>
      <c r="P193" s="185"/>
      <c r="Q193" s="185"/>
      <c r="R193" s="185"/>
      <c r="S193" s="185"/>
      <c r="T193" s="185"/>
      <c r="U193" s="185"/>
      <c r="V193" s="185"/>
      <c r="W193" s="185"/>
      <c r="X193" s="185"/>
      <c r="Y193" s="185"/>
      <c r="Z193" s="185"/>
      <c r="AA193" s="185"/>
      <c r="AB193" s="185"/>
      <c r="AC193" s="185"/>
      <c r="AD193" s="185"/>
      <c r="AE193" s="185"/>
      <c r="AF193" s="185"/>
      <c r="AG193" s="185"/>
    </row>
    <row r="194" spans="1:33" s="249" customFormat="1" ht="18">
      <c r="A194" s="173" t="s">
        <v>1457</v>
      </c>
      <c r="B194" s="262">
        <v>1537</v>
      </c>
      <c r="C194" s="289">
        <v>0.052220296945605274</v>
      </c>
      <c r="D194" s="262">
        <v>283001464.61</v>
      </c>
      <c r="E194" s="289">
        <v>0.07834756235714077</v>
      </c>
      <c r="F194" s="169"/>
      <c r="G194" s="169"/>
      <c r="H194" s="169"/>
      <c r="I194" s="169"/>
      <c r="J194" s="169"/>
      <c r="K194" s="169"/>
      <c r="L194" s="168"/>
      <c r="M194" s="168"/>
      <c r="N194" s="185"/>
      <c r="O194" s="185"/>
      <c r="P194" s="185"/>
      <c r="Q194" s="185"/>
      <c r="R194" s="185"/>
      <c r="S194" s="185"/>
      <c r="T194" s="185"/>
      <c r="U194" s="185"/>
      <c r="V194" s="185"/>
      <c r="W194" s="185"/>
      <c r="X194" s="185"/>
      <c r="Y194" s="185"/>
      <c r="Z194" s="185"/>
      <c r="AA194" s="185"/>
      <c r="AB194" s="185"/>
      <c r="AC194" s="185"/>
      <c r="AD194" s="185"/>
      <c r="AE194" s="185"/>
      <c r="AF194" s="185"/>
      <c r="AG194" s="185"/>
    </row>
    <row r="195" spans="1:33" s="249" customFormat="1" ht="18">
      <c r="A195" s="173" t="s">
        <v>1458</v>
      </c>
      <c r="B195" s="262">
        <v>1380</v>
      </c>
      <c r="C195" s="289">
        <v>0.04688614820099888</v>
      </c>
      <c r="D195" s="262">
        <v>244656935.96</v>
      </c>
      <c r="E195" s="289">
        <v>0.06773206835748571</v>
      </c>
      <c r="F195" s="169"/>
      <c r="G195" s="169"/>
      <c r="H195" s="169"/>
      <c r="I195" s="169"/>
      <c r="J195" s="169"/>
      <c r="K195" s="169"/>
      <c r="L195" s="168"/>
      <c r="M195" s="168"/>
      <c r="N195" s="185"/>
      <c r="O195" s="185"/>
      <c r="P195" s="185"/>
      <c r="Q195" s="185"/>
      <c r="R195" s="185"/>
      <c r="S195" s="185"/>
      <c r="T195" s="185"/>
      <c r="U195" s="185"/>
      <c r="V195" s="185"/>
      <c r="W195" s="185"/>
      <c r="X195" s="185"/>
      <c r="Y195" s="185"/>
      <c r="Z195" s="185"/>
      <c r="AA195" s="185"/>
      <c r="AB195" s="185"/>
      <c r="AC195" s="185"/>
      <c r="AD195" s="185"/>
      <c r="AE195" s="185"/>
      <c r="AF195" s="185"/>
      <c r="AG195" s="185"/>
    </row>
    <row r="196" spans="1:33" s="249" customFormat="1" ht="18">
      <c r="A196" s="173" t="s">
        <v>1459</v>
      </c>
      <c r="B196" s="262">
        <v>1325</v>
      </c>
      <c r="C196" s="289">
        <v>0.045017497366901096</v>
      </c>
      <c r="D196" s="262">
        <v>255255150.61</v>
      </c>
      <c r="E196" s="289">
        <v>0.07066613191192535</v>
      </c>
      <c r="F196" s="169"/>
      <c r="G196" s="169"/>
      <c r="H196" s="169"/>
      <c r="I196" s="169"/>
      <c r="J196" s="169"/>
      <c r="K196" s="169"/>
      <c r="L196" s="168"/>
      <c r="M196" s="168"/>
      <c r="N196" s="185"/>
      <c r="O196" s="185"/>
      <c r="P196" s="185"/>
      <c r="Q196" s="185"/>
      <c r="R196" s="185"/>
      <c r="S196" s="185"/>
      <c r="T196" s="185"/>
      <c r="U196" s="185"/>
      <c r="V196" s="185"/>
      <c r="W196" s="185"/>
      <c r="X196" s="185"/>
      <c r="Y196" s="185"/>
      <c r="Z196" s="185"/>
      <c r="AA196" s="185"/>
      <c r="AB196" s="185"/>
      <c r="AC196" s="185"/>
      <c r="AD196" s="185"/>
      <c r="AE196" s="185"/>
      <c r="AF196" s="185"/>
      <c r="AG196" s="185"/>
    </row>
    <row r="197" spans="1:33" s="249" customFormat="1" ht="18">
      <c r="A197" s="173" t="s">
        <v>1460</v>
      </c>
      <c r="B197" s="262">
        <v>790</v>
      </c>
      <c r="C197" s="289">
        <v>0.026840621071586315</v>
      </c>
      <c r="D197" s="262">
        <v>143311657.97</v>
      </c>
      <c r="E197" s="289">
        <v>0.03967512703435335</v>
      </c>
      <c r="F197" s="169"/>
      <c r="G197" s="169"/>
      <c r="H197" s="169"/>
      <c r="I197" s="169"/>
      <c r="J197" s="169"/>
      <c r="K197" s="169"/>
      <c r="L197" s="168"/>
      <c r="M197" s="168"/>
      <c r="N197" s="185"/>
      <c r="O197" s="185"/>
      <c r="P197" s="185"/>
      <c r="Q197" s="185"/>
      <c r="R197" s="185"/>
      <c r="S197" s="185"/>
      <c r="T197" s="185"/>
      <c r="U197" s="185"/>
      <c r="V197" s="185"/>
      <c r="W197" s="185"/>
      <c r="X197" s="185"/>
      <c r="Y197" s="185"/>
      <c r="Z197" s="185"/>
      <c r="AA197" s="185"/>
      <c r="AB197" s="185"/>
      <c r="AC197" s="185"/>
      <c r="AD197" s="185"/>
      <c r="AE197" s="185"/>
      <c r="AF197" s="185"/>
      <c r="AG197" s="185"/>
    </row>
    <row r="198" spans="1:33" s="249" customFormat="1" ht="18">
      <c r="A198" s="173" t="s">
        <v>1461</v>
      </c>
      <c r="B198" s="262">
        <v>397</v>
      </c>
      <c r="C198" s="289">
        <v>0.013488261475214895</v>
      </c>
      <c r="D198" s="262">
        <v>71864914.92</v>
      </c>
      <c r="E198" s="289">
        <v>0.01989544792902235</v>
      </c>
      <c r="F198" s="169"/>
      <c r="G198" s="169"/>
      <c r="H198" s="169"/>
      <c r="I198" s="169"/>
      <c r="J198" s="169"/>
      <c r="K198" s="169"/>
      <c r="L198" s="168"/>
      <c r="M198" s="168"/>
      <c r="N198" s="185"/>
      <c r="O198" s="185"/>
      <c r="P198" s="185"/>
      <c r="Q198" s="185"/>
      <c r="R198" s="185"/>
      <c r="S198" s="185"/>
      <c r="T198" s="185"/>
      <c r="U198" s="185"/>
      <c r="V198" s="185"/>
      <c r="W198" s="185"/>
      <c r="X198" s="185"/>
      <c r="Y198" s="185"/>
      <c r="Z198" s="185"/>
      <c r="AA198" s="185"/>
      <c r="AB198" s="185"/>
      <c r="AC198" s="185"/>
      <c r="AD198" s="185"/>
      <c r="AE198" s="185"/>
      <c r="AF198" s="185"/>
      <c r="AG198" s="185"/>
    </row>
    <row r="199" spans="1:33" s="249" customFormat="1" ht="18">
      <c r="A199" s="173" t="s">
        <v>1462</v>
      </c>
      <c r="B199" s="262">
        <v>38</v>
      </c>
      <c r="C199" s="289">
        <v>0.0012910678490130126</v>
      </c>
      <c r="D199" s="262">
        <v>6355879.07</v>
      </c>
      <c r="E199" s="289">
        <v>0.0017595938326945143</v>
      </c>
      <c r="F199" s="169"/>
      <c r="G199" s="169"/>
      <c r="H199" s="169"/>
      <c r="I199" s="169"/>
      <c r="J199" s="169"/>
      <c r="K199" s="169"/>
      <c r="L199" s="168"/>
      <c r="M199" s="168"/>
      <c r="N199" s="185"/>
      <c r="O199" s="185"/>
      <c r="P199" s="185"/>
      <c r="Q199" s="185"/>
      <c r="R199" s="185"/>
      <c r="S199" s="185"/>
      <c r="T199" s="185"/>
      <c r="U199" s="185"/>
      <c r="V199" s="185"/>
      <c r="W199" s="185"/>
      <c r="X199" s="185"/>
      <c r="Y199" s="185"/>
      <c r="Z199" s="185"/>
      <c r="AA199" s="185"/>
      <c r="AB199" s="185"/>
      <c r="AC199" s="185"/>
      <c r="AD199" s="185"/>
      <c r="AE199" s="185"/>
      <c r="AF199" s="185"/>
      <c r="AG199" s="185"/>
    </row>
    <row r="200" spans="1:33" s="249" customFormat="1" ht="18">
      <c r="A200" s="173" t="s">
        <v>1463</v>
      </c>
      <c r="B200" s="262">
        <v>5</v>
      </c>
      <c r="C200" s="289">
        <v>0.00016987734855434375</v>
      </c>
      <c r="D200" s="262">
        <v>590299.1</v>
      </c>
      <c r="E200" s="289">
        <v>0.00016342139999292376</v>
      </c>
      <c r="F200" s="169"/>
      <c r="G200" s="169"/>
      <c r="H200" s="169"/>
      <c r="I200" s="169"/>
      <c r="J200" s="169"/>
      <c r="K200" s="169"/>
      <c r="L200" s="168"/>
      <c r="M200" s="168"/>
      <c r="N200" s="185"/>
      <c r="O200" s="185"/>
      <c r="P200" s="185"/>
      <c r="Q200" s="185"/>
      <c r="R200" s="185"/>
      <c r="S200" s="185"/>
      <c r="T200" s="185"/>
      <c r="U200" s="185"/>
      <c r="V200" s="185"/>
      <c r="W200" s="185"/>
      <c r="X200" s="185"/>
      <c r="Y200" s="185"/>
      <c r="Z200" s="185"/>
      <c r="AA200" s="185"/>
      <c r="AB200" s="185"/>
      <c r="AC200" s="185"/>
      <c r="AD200" s="185"/>
      <c r="AE200" s="185"/>
      <c r="AF200" s="185"/>
      <c r="AG200" s="185"/>
    </row>
    <row r="201" spans="1:33" s="249" customFormat="1" ht="18">
      <c r="A201" s="173" t="s">
        <v>1464</v>
      </c>
      <c r="B201" s="262">
        <v>0</v>
      </c>
      <c r="C201" s="289">
        <v>0</v>
      </c>
      <c r="D201" s="262">
        <v>0</v>
      </c>
      <c r="E201" s="289">
        <v>0</v>
      </c>
      <c r="F201" s="169"/>
      <c r="G201" s="169"/>
      <c r="H201" s="169"/>
      <c r="I201" s="169"/>
      <c r="J201" s="169"/>
      <c r="K201" s="169"/>
      <c r="L201" s="168"/>
      <c r="M201" s="168"/>
      <c r="N201" s="185"/>
      <c r="O201" s="185"/>
      <c r="P201" s="185"/>
      <c r="Q201" s="185"/>
      <c r="R201" s="185"/>
      <c r="S201" s="185"/>
      <c r="T201" s="185"/>
      <c r="U201" s="185"/>
      <c r="V201" s="185"/>
      <c r="W201" s="185"/>
      <c r="X201" s="185"/>
      <c r="Y201" s="185"/>
      <c r="Z201" s="185"/>
      <c r="AA201" s="185"/>
      <c r="AB201" s="185"/>
      <c r="AC201" s="185"/>
      <c r="AD201" s="185"/>
      <c r="AE201" s="185"/>
      <c r="AF201" s="185"/>
      <c r="AG201" s="185"/>
    </row>
    <row r="202" spans="1:33" s="249" customFormat="1" ht="18">
      <c r="A202" s="173" t="s">
        <v>1465</v>
      </c>
      <c r="B202" s="262">
        <v>0</v>
      </c>
      <c r="C202" s="289">
        <v>0</v>
      </c>
      <c r="D202" s="262">
        <v>0</v>
      </c>
      <c r="E202" s="289">
        <v>0</v>
      </c>
      <c r="F202" s="169"/>
      <c r="G202" s="169"/>
      <c r="H202" s="169"/>
      <c r="I202" s="169"/>
      <c r="J202" s="169"/>
      <c r="K202" s="169"/>
      <c r="L202" s="168"/>
      <c r="M202" s="168"/>
      <c r="N202" s="185"/>
      <c r="O202" s="185"/>
      <c r="P202" s="185"/>
      <c r="Q202" s="185"/>
      <c r="R202" s="185"/>
      <c r="S202" s="185"/>
      <c r="T202" s="185"/>
      <c r="U202" s="185"/>
      <c r="V202" s="185"/>
      <c r="W202" s="185"/>
      <c r="X202" s="185"/>
      <c r="Y202" s="185"/>
      <c r="Z202" s="185"/>
      <c r="AA202" s="185"/>
      <c r="AB202" s="185"/>
      <c r="AC202" s="185"/>
      <c r="AD202" s="185"/>
      <c r="AE202" s="185"/>
      <c r="AF202" s="185"/>
      <c r="AG202" s="185"/>
    </row>
    <row r="203" spans="1:33" s="249" customFormat="1" ht="18">
      <c r="A203" s="173" t="s">
        <v>1466</v>
      </c>
      <c r="B203" s="262">
        <v>0</v>
      </c>
      <c r="C203" s="289">
        <v>0</v>
      </c>
      <c r="D203" s="262">
        <v>0</v>
      </c>
      <c r="E203" s="289">
        <v>0</v>
      </c>
      <c r="F203" s="169"/>
      <c r="G203" s="169"/>
      <c r="H203" s="169"/>
      <c r="I203" s="169"/>
      <c r="J203" s="169"/>
      <c r="K203" s="169"/>
      <c r="L203" s="168"/>
      <c r="M203" s="168"/>
      <c r="N203" s="185"/>
      <c r="O203" s="185"/>
      <c r="P203" s="185"/>
      <c r="Q203" s="185"/>
      <c r="R203" s="185"/>
      <c r="S203" s="185"/>
      <c r="T203" s="185"/>
      <c r="U203" s="185"/>
      <c r="V203" s="185"/>
      <c r="W203" s="185"/>
      <c r="X203" s="185"/>
      <c r="Y203" s="185"/>
      <c r="Z203" s="185"/>
      <c r="AA203" s="185"/>
      <c r="AB203" s="185"/>
      <c r="AC203" s="185"/>
      <c r="AD203" s="185"/>
      <c r="AE203" s="185"/>
      <c r="AF203" s="185"/>
      <c r="AG203" s="185"/>
    </row>
    <row r="204" spans="1:33" s="249" customFormat="1" ht="20.25" thickBot="1">
      <c r="A204" s="324" t="s">
        <v>268</v>
      </c>
      <c r="B204" s="304">
        <v>29433</v>
      </c>
      <c r="C204" s="305">
        <v>1</v>
      </c>
      <c r="D204" s="327">
        <v>3612128521.88</v>
      </c>
      <c r="E204" s="305">
        <v>1</v>
      </c>
      <c r="F204" s="169"/>
      <c r="G204" s="169"/>
      <c r="H204" s="169"/>
      <c r="I204" s="169"/>
      <c r="J204" s="169"/>
      <c r="K204" s="169"/>
      <c r="L204" s="168"/>
      <c r="M204" s="220"/>
      <c r="N204" s="185"/>
      <c r="O204" s="185"/>
      <c r="P204" s="185"/>
      <c r="Q204" s="185"/>
      <c r="R204" s="185"/>
      <c r="S204" s="185"/>
      <c r="T204" s="185"/>
      <c r="U204" s="185"/>
      <c r="V204" s="185"/>
      <c r="W204" s="185"/>
      <c r="X204" s="185"/>
      <c r="Y204" s="185"/>
      <c r="Z204" s="185"/>
      <c r="AA204" s="185"/>
      <c r="AB204" s="185"/>
      <c r="AC204" s="185"/>
      <c r="AD204" s="185"/>
      <c r="AE204" s="185"/>
      <c r="AF204" s="185"/>
      <c r="AG204" s="185"/>
    </row>
    <row r="205" spans="1:33" s="249" customFormat="1" ht="19.5" thickBot="1" thickTop="1">
      <c r="A205" s="228"/>
      <c r="B205" s="311"/>
      <c r="C205" s="312"/>
      <c r="D205" s="328"/>
      <c r="E205" s="312"/>
      <c r="F205" s="169"/>
      <c r="G205" s="169"/>
      <c r="H205" s="169"/>
      <c r="I205" s="169"/>
      <c r="J205" s="169"/>
      <c r="K205" s="169"/>
      <c r="L205" s="168"/>
      <c r="M205" s="168"/>
      <c r="N205" s="185"/>
      <c r="O205" s="185"/>
      <c r="P205" s="185"/>
      <c r="Q205" s="185"/>
      <c r="R205" s="185"/>
      <c r="S205" s="185"/>
      <c r="T205" s="185"/>
      <c r="U205" s="185"/>
      <c r="V205" s="185"/>
      <c r="W205" s="185"/>
      <c r="X205" s="185"/>
      <c r="Y205" s="185"/>
      <c r="Z205" s="185"/>
      <c r="AA205" s="185"/>
      <c r="AB205" s="185"/>
      <c r="AC205" s="185"/>
      <c r="AD205" s="185"/>
      <c r="AE205" s="185"/>
      <c r="AF205" s="185"/>
      <c r="AG205" s="185"/>
    </row>
    <row r="206" spans="1:33" s="249" customFormat="1" ht="18">
      <c r="A206" s="316" t="s">
        <v>1467</v>
      </c>
      <c r="B206" s="295" t="s">
        <v>1414</v>
      </c>
      <c r="C206" s="295" t="s">
        <v>1441</v>
      </c>
      <c r="D206" s="295" t="s">
        <v>1442</v>
      </c>
      <c r="E206" s="295" t="s">
        <v>1443</v>
      </c>
      <c r="F206" s="169"/>
      <c r="G206" s="169"/>
      <c r="H206" s="169"/>
      <c r="I206" s="169"/>
      <c r="J206" s="169"/>
      <c r="K206" s="169"/>
      <c r="L206" s="168"/>
      <c r="M206" s="168"/>
      <c r="N206" s="185"/>
      <c r="O206" s="185"/>
      <c r="P206" s="185"/>
      <c r="Q206" s="185"/>
      <c r="R206" s="185"/>
      <c r="S206" s="185"/>
      <c r="T206" s="185"/>
      <c r="U206" s="185"/>
      <c r="V206" s="185"/>
      <c r="W206" s="185"/>
      <c r="X206" s="185"/>
      <c r="Y206" s="185"/>
      <c r="Z206" s="185"/>
      <c r="AA206" s="185"/>
      <c r="AB206" s="185"/>
      <c r="AC206" s="185"/>
      <c r="AD206" s="185"/>
      <c r="AE206" s="185"/>
      <c r="AF206" s="185"/>
      <c r="AG206" s="185"/>
    </row>
    <row r="207" spans="1:33" s="249" customFormat="1" ht="18">
      <c r="A207" s="173" t="s">
        <v>1468</v>
      </c>
      <c r="B207" s="262">
        <v>19260</v>
      </c>
      <c r="C207" s="289">
        <v>0.6543675466313322</v>
      </c>
      <c r="D207" s="262">
        <v>1707977469.18</v>
      </c>
      <c r="E207" s="289">
        <v>0.4728451545492216</v>
      </c>
      <c r="F207" s="169"/>
      <c r="G207" s="169"/>
      <c r="H207" s="169"/>
      <c r="I207" s="169"/>
      <c r="J207" s="169"/>
      <c r="K207" s="169"/>
      <c r="L207" s="168"/>
      <c r="M207" s="168"/>
      <c r="N207" s="185"/>
      <c r="O207" s="185"/>
      <c r="P207" s="185"/>
      <c r="Q207" s="185"/>
      <c r="R207" s="185"/>
      <c r="S207" s="185"/>
      <c r="T207" s="185"/>
      <c r="U207" s="185"/>
      <c r="V207" s="185"/>
      <c r="W207" s="185"/>
      <c r="X207" s="185"/>
      <c r="Y207" s="185"/>
      <c r="Z207" s="185"/>
      <c r="AA207" s="185"/>
      <c r="AB207" s="185"/>
      <c r="AC207" s="185"/>
      <c r="AD207" s="185"/>
      <c r="AE207" s="185"/>
      <c r="AF207" s="185"/>
      <c r="AG207" s="185"/>
    </row>
    <row r="208" spans="1:33" s="249" customFormat="1" ht="18">
      <c r="A208" s="173" t="s">
        <v>1453</v>
      </c>
      <c r="B208" s="262">
        <v>1912</v>
      </c>
      <c r="C208" s="289">
        <v>0.06496109808718105</v>
      </c>
      <c r="D208" s="262">
        <v>328308544.75</v>
      </c>
      <c r="E208" s="289">
        <v>0.09089060446252495</v>
      </c>
      <c r="F208" s="169"/>
      <c r="G208" s="169"/>
      <c r="H208" s="169"/>
      <c r="I208" s="169"/>
      <c r="J208" s="169"/>
      <c r="K208" s="169"/>
      <c r="L208" s="168"/>
      <c r="M208" s="168"/>
      <c r="N208" s="185"/>
      <c r="O208" s="185"/>
      <c r="P208" s="185"/>
      <c r="Q208" s="185"/>
      <c r="R208" s="185"/>
      <c r="S208" s="185"/>
      <c r="T208" s="185"/>
      <c r="U208" s="185"/>
      <c r="V208" s="185"/>
      <c r="W208" s="185"/>
      <c r="X208" s="185"/>
      <c r="Y208" s="185"/>
      <c r="Z208" s="185"/>
      <c r="AA208" s="185"/>
      <c r="AB208" s="185"/>
      <c r="AC208" s="185"/>
      <c r="AD208" s="185"/>
      <c r="AE208" s="185"/>
      <c r="AF208" s="185"/>
      <c r="AG208" s="185"/>
    </row>
    <row r="209" spans="1:33" s="249" customFormat="1" ht="18">
      <c r="A209" s="173" t="s">
        <v>1454</v>
      </c>
      <c r="B209" s="262">
        <v>1828</v>
      </c>
      <c r="C209" s="289">
        <v>0.06210715863146808</v>
      </c>
      <c r="D209" s="262">
        <v>332010206.21</v>
      </c>
      <c r="E209" s="289">
        <v>0.0919153912157032</v>
      </c>
      <c r="F209" s="169"/>
      <c r="G209" s="169"/>
      <c r="H209" s="169"/>
      <c r="I209" s="169"/>
      <c r="J209" s="169"/>
      <c r="K209" s="169"/>
      <c r="L209" s="168"/>
      <c r="M209" s="168"/>
      <c r="N209" s="185"/>
      <c r="O209" s="185"/>
      <c r="P209" s="185"/>
      <c r="Q209" s="185"/>
      <c r="R209" s="185"/>
      <c r="S209" s="185"/>
      <c r="T209" s="185"/>
      <c r="U209" s="185"/>
      <c r="V209" s="185"/>
      <c r="W209" s="185"/>
      <c r="X209" s="185"/>
      <c r="Y209" s="185"/>
      <c r="Z209" s="185"/>
      <c r="AA209" s="185"/>
      <c r="AB209" s="185"/>
      <c r="AC209" s="185"/>
      <c r="AD209" s="185"/>
      <c r="AE209" s="185"/>
      <c r="AF209" s="185"/>
      <c r="AG209" s="185"/>
    </row>
    <row r="210" spans="1:33" s="249" customFormat="1" ht="18">
      <c r="A210" s="173" t="s">
        <v>1455</v>
      </c>
      <c r="B210" s="262">
        <v>1656</v>
      </c>
      <c r="C210" s="289">
        <v>0.056263377841198656</v>
      </c>
      <c r="D210" s="262">
        <v>313925285.67</v>
      </c>
      <c r="E210" s="289">
        <v>0.08690866999012863</v>
      </c>
      <c r="F210" s="169"/>
      <c r="G210" s="169"/>
      <c r="H210" s="169"/>
      <c r="I210" s="169"/>
      <c r="J210" s="169"/>
      <c r="K210" s="169"/>
      <c r="L210" s="168"/>
      <c r="M210" s="168"/>
      <c r="N210" s="185"/>
      <c r="O210" s="185"/>
      <c r="P210" s="185"/>
      <c r="Q210" s="185"/>
      <c r="R210" s="185"/>
      <c r="S210" s="185"/>
      <c r="T210" s="185"/>
      <c r="U210" s="185"/>
      <c r="V210" s="185"/>
      <c r="W210" s="185"/>
      <c r="X210" s="185"/>
      <c r="Y210" s="185"/>
      <c r="Z210" s="185"/>
      <c r="AA210" s="185"/>
      <c r="AB210" s="185"/>
      <c r="AC210" s="185"/>
      <c r="AD210" s="185"/>
      <c r="AE210" s="185"/>
      <c r="AF210" s="185"/>
      <c r="AG210" s="185"/>
    </row>
    <row r="211" spans="1:33" s="249" customFormat="1" ht="18">
      <c r="A211" s="173" t="s">
        <v>1456</v>
      </c>
      <c r="B211" s="262">
        <v>1360</v>
      </c>
      <c r="C211" s="289">
        <v>0.046206638806781504</v>
      </c>
      <c r="D211" s="262">
        <v>248501485.17</v>
      </c>
      <c r="E211" s="289">
        <v>0.06879641288086359</v>
      </c>
      <c r="F211" s="169"/>
      <c r="G211" s="169"/>
      <c r="H211" s="169"/>
      <c r="I211" s="169"/>
      <c r="J211" s="169"/>
      <c r="K211" s="169"/>
      <c r="L211" s="168"/>
      <c r="M211" s="168"/>
      <c r="N211" s="185"/>
      <c r="O211" s="185"/>
      <c r="P211" s="185"/>
      <c r="Q211" s="185"/>
      <c r="R211" s="185"/>
      <c r="S211" s="185"/>
      <c r="T211" s="185"/>
      <c r="U211" s="185"/>
      <c r="V211" s="185"/>
      <c r="W211" s="185"/>
      <c r="X211" s="185"/>
      <c r="Y211" s="185"/>
      <c r="Z211" s="185"/>
      <c r="AA211" s="185"/>
      <c r="AB211" s="185"/>
      <c r="AC211" s="185"/>
      <c r="AD211" s="185"/>
      <c r="AE211" s="185"/>
      <c r="AF211" s="185"/>
      <c r="AG211" s="185"/>
    </row>
    <row r="212" spans="1:33" s="249" customFormat="1" ht="18">
      <c r="A212" s="173" t="s">
        <v>1457</v>
      </c>
      <c r="B212" s="262">
        <v>1106</v>
      </c>
      <c r="C212" s="289">
        <v>0.03757686950022084</v>
      </c>
      <c r="D212" s="262">
        <v>211584699.95</v>
      </c>
      <c r="E212" s="289">
        <v>0.05857618262150782</v>
      </c>
      <c r="F212" s="169"/>
      <c r="G212" s="169"/>
      <c r="H212" s="169"/>
      <c r="I212" s="169"/>
      <c r="J212" s="169"/>
      <c r="K212" s="169"/>
      <c r="L212" s="168"/>
      <c r="M212" s="168"/>
      <c r="N212" s="185"/>
      <c r="O212" s="185"/>
      <c r="P212" s="185"/>
      <c r="Q212" s="185"/>
      <c r="R212" s="185"/>
      <c r="S212" s="185"/>
      <c r="T212" s="185"/>
      <c r="U212" s="185"/>
      <c r="V212" s="185"/>
      <c r="W212" s="185"/>
      <c r="X212" s="185"/>
      <c r="Y212" s="185"/>
      <c r="Z212" s="185"/>
      <c r="AA212" s="185"/>
      <c r="AB212" s="185"/>
      <c r="AC212" s="185"/>
      <c r="AD212" s="185"/>
      <c r="AE212" s="185"/>
      <c r="AF212" s="185"/>
      <c r="AG212" s="185"/>
    </row>
    <row r="213" spans="1:33" s="249" customFormat="1" ht="18">
      <c r="A213" s="173" t="s">
        <v>1458</v>
      </c>
      <c r="B213" s="262">
        <v>819</v>
      </c>
      <c r="C213" s="289">
        <v>0.02782590969320151</v>
      </c>
      <c r="D213" s="262">
        <v>154705862.84</v>
      </c>
      <c r="E213" s="289">
        <v>0.04282955656281035</v>
      </c>
      <c r="F213" s="169"/>
      <c r="G213" s="169"/>
      <c r="H213" s="169"/>
      <c r="I213" s="169"/>
      <c r="J213" s="169"/>
      <c r="K213" s="169"/>
      <c r="L213" s="168"/>
      <c r="M213" s="168"/>
      <c r="N213" s="185"/>
      <c r="O213" s="185"/>
      <c r="P213" s="185"/>
      <c r="Q213" s="185"/>
      <c r="R213" s="185"/>
      <c r="S213" s="185"/>
      <c r="T213" s="185"/>
      <c r="U213" s="185"/>
      <c r="V213" s="185"/>
      <c r="W213" s="185"/>
      <c r="X213" s="185"/>
      <c r="Y213" s="185"/>
      <c r="Z213" s="185"/>
      <c r="AA213" s="185"/>
      <c r="AB213" s="185"/>
      <c r="AC213" s="185"/>
      <c r="AD213" s="185"/>
      <c r="AE213" s="185"/>
      <c r="AF213" s="185"/>
      <c r="AG213" s="185"/>
    </row>
    <row r="214" spans="1:33" s="249" customFormat="1" ht="18">
      <c r="A214" s="173" t="s">
        <v>1459</v>
      </c>
      <c r="B214" s="262">
        <v>724</v>
      </c>
      <c r="C214" s="289">
        <v>0.024598240070668978</v>
      </c>
      <c r="D214" s="262">
        <v>157853353.39</v>
      </c>
      <c r="E214" s="289">
        <v>0.043700923827550364</v>
      </c>
      <c r="F214" s="169"/>
      <c r="G214" s="169"/>
      <c r="H214" s="169"/>
      <c r="I214" s="169"/>
      <c r="J214" s="169"/>
      <c r="K214" s="169"/>
      <c r="L214" s="168"/>
      <c r="M214" s="168"/>
      <c r="N214" s="185"/>
      <c r="O214" s="185"/>
      <c r="P214" s="185"/>
      <c r="Q214" s="185"/>
      <c r="R214" s="185"/>
      <c r="S214" s="185"/>
      <c r="T214" s="185"/>
      <c r="U214" s="185"/>
      <c r="V214" s="185"/>
      <c r="W214" s="185"/>
      <c r="X214" s="185"/>
      <c r="Y214" s="185"/>
      <c r="Z214" s="185"/>
      <c r="AA214" s="185"/>
      <c r="AB214" s="185"/>
      <c r="AC214" s="185"/>
      <c r="AD214" s="185"/>
      <c r="AE214" s="185"/>
      <c r="AF214" s="185"/>
      <c r="AG214" s="185"/>
    </row>
    <row r="215" spans="1:33" s="249" customFormat="1" ht="18">
      <c r="A215" s="173" t="s">
        <v>1460</v>
      </c>
      <c r="B215" s="262">
        <v>481</v>
      </c>
      <c r="C215" s="289">
        <v>0.01634220093092787</v>
      </c>
      <c r="D215" s="262">
        <v>97518813.86</v>
      </c>
      <c r="E215" s="289">
        <v>0.026997603565125778</v>
      </c>
      <c r="F215" s="169"/>
      <c r="G215" s="169"/>
      <c r="H215" s="169"/>
      <c r="I215" s="169"/>
      <c r="J215" s="169"/>
      <c r="K215" s="169"/>
      <c r="L215" s="168"/>
      <c r="M215" s="168"/>
      <c r="N215" s="185"/>
      <c r="O215" s="185"/>
      <c r="P215" s="185"/>
      <c r="Q215" s="185"/>
      <c r="R215" s="185"/>
      <c r="S215" s="185"/>
      <c r="T215" s="185"/>
      <c r="U215" s="185"/>
      <c r="V215" s="185"/>
      <c r="W215" s="185"/>
      <c r="X215" s="185"/>
      <c r="Y215" s="185"/>
      <c r="Z215" s="185"/>
      <c r="AA215" s="185"/>
      <c r="AB215" s="185"/>
      <c r="AC215" s="185"/>
      <c r="AD215" s="185"/>
      <c r="AE215" s="185"/>
      <c r="AF215" s="185"/>
      <c r="AG215" s="185"/>
    </row>
    <row r="216" spans="1:33" s="249" customFormat="1" ht="18">
      <c r="A216" s="173" t="s">
        <v>1461</v>
      </c>
      <c r="B216" s="262">
        <v>225</v>
      </c>
      <c r="C216" s="289">
        <v>0.00764448068494547</v>
      </c>
      <c r="D216" s="262">
        <v>46317697.23</v>
      </c>
      <c r="E216" s="289">
        <v>0.012822826471825836</v>
      </c>
      <c r="F216" s="169"/>
      <c r="G216" s="169"/>
      <c r="H216" s="169"/>
      <c r="I216" s="169"/>
      <c r="J216" s="169"/>
      <c r="K216" s="169"/>
      <c r="L216" s="168"/>
      <c r="M216" s="168"/>
      <c r="N216" s="185"/>
      <c r="O216" s="185"/>
      <c r="P216" s="185"/>
      <c r="Q216" s="185"/>
      <c r="R216" s="185"/>
      <c r="S216" s="185"/>
      <c r="T216" s="185"/>
      <c r="U216" s="185"/>
      <c r="V216" s="185"/>
      <c r="W216" s="185"/>
      <c r="X216" s="185"/>
      <c r="Y216" s="185"/>
      <c r="Z216" s="185"/>
      <c r="AA216" s="185"/>
      <c r="AB216" s="185"/>
      <c r="AC216" s="185"/>
      <c r="AD216" s="185"/>
      <c r="AE216" s="185"/>
      <c r="AF216" s="185"/>
      <c r="AG216" s="185"/>
    </row>
    <row r="217" spans="1:33" s="249" customFormat="1" ht="18">
      <c r="A217" s="173" t="s">
        <v>1462</v>
      </c>
      <c r="B217" s="262">
        <v>62</v>
      </c>
      <c r="C217" s="289">
        <v>0.002106479122073863</v>
      </c>
      <c r="D217" s="262">
        <v>13425103.63</v>
      </c>
      <c r="E217" s="289">
        <v>0.003716673852737846</v>
      </c>
      <c r="F217" s="169"/>
      <c r="G217" s="169"/>
      <c r="H217" s="169"/>
      <c r="I217" s="169"/>
      <c r="J217" s="169"/>
      <c r="K217" s="169"/>
      <c r="L217" s="168"/>
      <c r="M217" s="168"/>
      <c r="N217" s="185"/>
      <c r="O217" s="185"/>
      <c r="P217" s="185"/>
      <c r="Q217" s="185"/>
      <c r="R217" s="185"/>
      <c r="S217" s="185"/>
      <c r="T217" s="185"/>
      <c r="U217" s="185"/>
      <c r="V217" s="185"/>
      <c r="W217" s="185"/>
      <c r="X217" s="185"/>
      <c r="Y217" s="185"/>
      <c r="Z217" s="185"/>
      <c r="AA217" s="185"/>
      <c r="AB217" s="185"/>
      <c r="AC217" s="185"/>
      <c r="AD217" s="185"/>
      <c r="AE217" s="185"/>
      <c r="AF217" s="185"/>
      <c r="AG217" s="185"/>
    </row>
    <row r="218" spans="1:33" s="249" customFormat="1" ht="18">
      <c r="A218" s="173" t="s">
        <v>1463</v>
      </c>
      <c r="B218" s="262">
        <v>0</v>
      </c>
      <c r="C218" s="289">
        <v>0</v>
      </c>
      <c r="D218" s="262">
        <v>0</v>
      </c>
      <c r="E218" s="289">
        <v>0</v>
      </c>
      <c r="F218" s="329"/>
      <c r="G218" s="169"/>
      <c r="H218" s="169"/>
      <c r="I218" s="169"/>
      <c r="J218" s="169"/>
      <c r="K218" s="169"/>
      <c r="L218" s="168"/>
      <c r="M218" s="168"/>
      <c r="N218" s="185"/>
      <c r="O218" s="185"/>
      <c r="P218" s="185"/>
      <c r="Q218" s="185"/>
      <c r="R218" s="185"/>
      <c r="S218" s="185"/>
      <c r="T218" s="185"/>
      <c r="U218" s="185"/>
      <c r="V218" s="185"/>
      <c r="W218" s="185"/>
      <c r="X218" s="185"/>
      <c r="Y218" s="185"/>
      <c r="Z218" s="185"/>
      <c r="AA218" s="185"/>
      <c r="AB218" s="185"/>
      <c r="AC218" s="185"/>
      <c r="AD218" s="185"/>
      <c r="AE218" s="185"/>
      <c r="AF218" s="185"/>
      <c r="AG218" s="185"/>
    </row>
    <row r="219" spans="1:33" s="249" customFormat="1" ht="18">
      <c r="A219" s="173" t="s">
        <v>1464</v>
      </c>
      <c r="B219" s="262">
        <v>0</v>
      </c>
      <c r="C219" s="289">
        <v>0</v>
      </c>
      <c r="D219" s="262">
        <v>0</v>
      </c>
      <c r="E219" s="289">
        <v>0</v>
      </c>
      <c r="F219" s="169"/>
      <c r="G219" s="169"/>
      <c r="H219" s="169"/>
      <c r="I219" s="169"/>
      <c r="J219" s="169"/>
      <c r="K219" s="169"/>
      <c r="L219" s="168"/>
      <c r="M219" s="168"/>
      <c r="N219" s="185"/>
      <c r="O219" s="185"/>
      <c r="P219" s="185"/>
      <c r="Q219" s="185"/>
      <c r="R219" s="185"/>
      <c r="S219" s="185"/>
      <c r="T219" s="185"/>
      <c r="U219" s="185"/>
      <c r="V219" s="185"/>
      <c r="W219" s="185"/>
      <c r="X219" s="185"/>
      <c r="Y219" s="185"/>
      <c r="Z219" s="185"/>
      <c r="AA219" s="185"/>
      <c r="AB219" s="185"/>
      <c r="AC219" s="185"/>
      <c r="AD219" s="185"/>
      <c r="AE219" s="185"/>
      <c r="AF219" s="185"/>
      <c r="AG219" s="185"/>
    </row>
    <row r="220" spans="1:33" s="249" customFormat="1" ht="18">
      <c r="A220" s="173" t="s">
        <v>1465</v>
      </c>
      <c r="B220" s="262">
        <v>0</v>
      </c>
      <c r="C220" s="289">
        <v>0</v>
      </c>
      <c r="D220" s="262">
        <v>0</v>
      </c>
      <c r="E220" s="289">
        <v>0</v>
      </c>
      <c r="F220" s="169"/>
      <c r="G220" s="169"/>
      <c r="H220" s="169"/>
      <c r="I220" s="169"/>
      <c r="J220" s="169"/>
      <c r="K220" s="269"/>
      <c r="L220" s="168"/>
      <c r="M220" s="168"/>
      <c r="N220" s="185"/>
      <c r="O220" s="185"/>
      <c r="P220" s="185"/>
      <c r="Q220" s="185"/>
      <c r="R220" s="185"/>
      <c r="S220" s="185"/>
      <c r="T220" s="185"/>
      <c r="U220" s="185"/>
      <c r="V220" s="185"/>
      <c r="W220" s="185"/>
      <c r="X220" s="185"/>
      <c r="Y220" s="185"/>
      <c r="Z220" s="185"/>
      <c r="AA220" s="185"/>
      <c r="AB220" s="185"/>
      <c r="AC220" s="185"/>
      <c r="AD220" s="185"/>
      <c r="AE220" s="185"/>
      <c r="AF220" s="185"/>
      <c r="AG220" s="185"/>
    </row>
    <row r="221" spans="1:33" s="249" customFormat="1" ht="18">
      <c r="A221" s="173" t="s">
        <v>1466</v>
      </c>
      <c r="B221" s="262">
        <v>0</v>
      </c>
      <c r="C221" s="289">
        <v>0</v>
      </c>
      <c r="D221" s="262">
        <v>0</v>
      </c>
      <c r="E221" s="289">
        <v>0</v>
      </c>
      <c r="F221" s="169"/>
      <c r="G221" s="169"/>
      <c r="H221" s="169"/>
      <c r="I221" s="169"/>
      <c r="J221" s="169"/>
      <c r="K221" s="169"/>
      <c r="L221" s="168"/>
      <c r="M221" s="168"/>
      <c r="N221" s="185"/>
      <c r="O221" s="185"/>
      <c r="P221" s="185"/>
      <c r="Q221" s="185"/>
      <c r="R221" s="185"/>
      <c r="S221" s="185"/>
      <c r="T221" s="185"/>
      <c r="U221" s="185"/>
      <c r="V221" s="185"/>
      <c r="W221" s="185"/>
      <c r="X221" s="185"/>
      <c r="Y221" s="185"/>
      <c r="Z221" s="185"/>
      <c r="AA221" s="185"/>
      <c r="AB221" s="185"/>
      <c r="AC221" s="185"/>
      <c r="AD221" s="185"/>
      <c r="AE221" s="185"/>
      <c r="AF221" s="185"/>
      <c r="AG221" s="185"/>
    </row>
    <row r="222" spans="1:33" s="249" customFormat="1" ht="18.75" thickBot="1">
      <c r="A222" s="324" t="s">
        <v>268</v>
      </c>
      <c r="B222" s="304">
        <v>29433</v>
      </c>
      <c r="C222" s="305">
        <v>1.0000000000000002</v>
      </c>
      <c r="D222" s="327">
        <v>3612128521.88</v>
      </c>
      <c r="E222" s="305">
        <v>1</v>
      </c>
      <c r="F222" s="169"/>
      <c r="G222" s="169"/>
      <c r="H222" s="169"/>
      <c r="I222" s="169"/>
      <c r="J222" s="269"/>
      <c r="K222" s="169"/>
      <c r="L222" s="168"/>
      <c r="M222" s="168"/>
      <c r="N222" s="185"/>
      <c r="O222" s="185"/>
      <c r="P222" s="185"/>
      <c r="Q222" s="185"/>
      <c r="R222" s="185"/>
      <c r="S222" s="185"/>
      <c r="T222" s="185"/>
      <c r="U222" s="185"/>
      <c r="V222" s="185"/>
      <c r="W222" s="185"/>
      <c r="X222" s="185"/>
      <c r="Y222" s="185"/>
      <c r="Z222" s="185"/>
      <c r="AA222" s="185"/>
      <c r="AB222" s="185"/>
      <c r="AC222" s="185"/>
      <c r="AD222" s="185"/>
      <c r="AE222" s="185"/>
      <c r="AF222" s="185"/>
      <c r="AG222" s="185"/>
    </row>
    <row r="223" spans="1:33" s="249" customFormat="1" ht="19.5" thickBot="1" thickTop="1">
      <c r="A223" s="169"/>
      <c r="B223" s="169"/>
      <c r="C223" s="247"/>
      <c r="D223" s="247"/>
      <c r="E223" s="169"/>
      <c r="F223" s="169"/>
      <c r="G223" s="169"/>
      <c r="H223" s="169"/>
      <c r="I223" s="169"/>
      <c r="J223" s="169"/>
      <c r="K223" s="169"/>
      <c r="L223" s="168"/>
      <c r="M223" s="168"/>
      <c r="N223" s="185"/>
      <c r="O223" s="185"/>
      <c r="P223" s="185"/>
      <c r="Q223" s="185"/>
      <c r="R223" s="185"/>
      <c r="S223" s="185"/>
      <c r="T223" s="185"/>
      <c r="U223" s="185"/>
      <c r="V223" s="185"/>
      <c r="W223" s="185"/>
      <c r="X223" s="185"/>
      <c r="Y223" s="185"/>
      <c r="Z223" s="185"/>
      <c r="AA223" s="185"/>
      <c r="AB223" s="185"/>
      <c r="AC223" s="185"/>
      <c r="AD223" s="185"/>
      <c r="AE223" s="185"/>
      <c r="AF223" s="185"/>
      <c r="AG223" s="185"/>
    </row>
    <row r="224" spans="1:33" s="249" customFormat="1" ht="18">
      <c r="A224" s="316" t="s">
        <v>1469</v>
      </c>
      <c r="B224" s="295" t="s">
        <v>1414</v>
      </c>
      <c r="C224" s="295" t="s">
        <v>1415</v>
      </c>
      <c r="D224" s="295" t="s">
        <v>1416</v>
      </c>
      <c r="E224" s="295" t="s">
        <v>1417</v>
      </c>
      <c r="F224" s="169"/>
      <c r="G224" s="169"/>
      <c r="H224" s="169"/>
      <c r="I224" s="169"/>
      <c r="J224" s="169"/>
      <c r="K224" s="169"/>
      <c r="L224" s="168"/>
      <c r="M224" s="168"/>
      <c r="N224" s="185"/>
      <c r="O224" s="185"/>
      <c r="P224" s="185"/>
      <c r="Q224" s="185"/>
      <c r="R224" s="185"/>
      <c r="S224" s="185"/>
      <c r="T224" s="185"/>
      <c r="U224" s="185"/>
      <c r="V224" s="185"/>
      <c r="W224" s="185"/>
      <c r="X224" s="185"/>
      <c r="Y224" s="185"/>
      <c r="Z224" s="185"/>
      <c r="AA224" s="185"/>
      <c r="AB224" s="185"/>
      <c r="AC224" s="185"/>
      <c r="AD224" s="185"/>
      <c r="AE224" s="185"/>
      <c r="AF224" s="185"/>
      <c r="AG224" s="185"/>
    </row>
    <row r="225" spans="1:33" s="249" customFormat="1" ht="18">
      <c r="A225" s="173" t="s">
        <v>1470</v>
      </c>
      <c r="B225" s="262">
        <v>956</v>
      </c>
      <c r="C225" s="289">
        <v>0.032480549043590524</v>
      </c>
      <c r="D225" s="262">
        <v>1672841.68</v>
      </c>
      <c r="E225" s="289">
        <v>0.0004631179842763009</v>
      </c>
      <c r="F225" s="169"/>
      <c r="G225" s="169"/>
      <c r="H225" s="169"/>
      <c r="I225" s="169"/>
      <c r="J225" s="169"/>
      <c r="K225" s="169"/>
      <c r="L225" s="168"/>
      <c r="M225" s="168"/>
      <c r="N225" s="185"/>
      <c r="O225" s="185"/>
      <c r="P225" s="185"/>
      <c r="Q225" s="185"/>
      <c r="R225" s="185"/>
      <c r="S225" s="185"/>
      <c r="T225" s="185"/>
      <c r="U225" s="185"/>
      <c r="V225" s="185"/>
      <c r="W225" s="185"/>
      <c r="X225" s="185"/>
      <c r="Y225" s="185"/>
      <c r="Z225" s="185"/>
      <c r="AA225" s="185"/>
      <c r="AB225" s="185"/>
      <c r="AC225" s="185"/>
      <c r="AD225" s="185"/>
      <c r="AE225" s="185"/>
      <c r="AF225" s="185"/>
      <c r="AG225" s="185"/>
    </row>
    <row r="226" spans="1:33" s="249" customFormat="1" ht="18">
      <c r="A226" s="173" t="s">
        <v>1471</v>
      </c>
      <c r="B226" s="262">
        <v>726</v>
      </c>
      <c r="C226" s="289">
        <v>0.024666191010090713</v>
      </c>
      <c r="D226" s="262">
        <v>5404713.81</v>
      </c>
      <c r="E226" s="289">
        <v>0.0014962684127271901</v>
      </c>
      <c r="F226" s="169"/>
      <c r="G226" s="169"/>
      <c r="H226" s="169"/>
      <c r="I226" s="169"/>
      <c r="J226" s="169"/>
      <c r="K226" s="169"/>
      <c r="L226" s="168"/>
      <c r="M226" s="168"/>
      <c r="N226" s="185"/>
      <c r="O226" s="185"/>
      <c r="P226" s="185"/>
      <c r="Q226" s="185"/>
      <c r="R226" s="185"/>
      <c r="S226" s="185"/>
      <c r="T226" s="185"/>
      <c r="U226" s="185"/>
      <c r="V226" s="185"/>
      <c r="W226" s="185"/>
      <c r="X226" s="185"/>
      <c r="Y226" s="185"/>
      <c r="Z226" s="185"/>
      <c r="AA226" s="185"/>
      <c r="AB226" s="185"/>
      <c r="AC226" s="185"/>
      <c r="AD226" s="185"/>
      <c r="AE226" s="185"/>
      <c r="AF226" s="185"/>
      <c r="AG226" s="185"/>
    </row>
    <row r="227" spans="1:33" s="249" customFormat="1" ht="18">
      <c r="A227" s="173" t="s">
        <v>1472</v>
      </c>
      <c r="B227" s="262">
        <v>2495</v>
      </c>
      <c r="C227" s="289">
        <v>0.08476879692861754</v>
      </c>
      <c r="D227" s="262">
        <v>44063560.42</v>
      </c>
      <c r="E227" s="289">
        <v>0.012198779792327625</v>
      </c>
      <c r="F227" s="169"/>
      <c r="G227" s="169"/>
      <c r="H227" s="169"/>
      <c r="I227" s="169"/>
      <c r="J227" s="169"/>
      <c r="K227" s="169"/>
      <c r="L227" s="168"/>
      <c r="M227" s="168"/>
      <c r="N227" s="185"/>
      <c r="O227" s="185"/>
      <c r="P227" s="185"/>
      <c r="Q227" s="185"/>
      <c r="R227" s="185"/>
      <c r="S227" s="185"/>
      <c r="T227" s="185"/>
      <c r="U227" s="185"/>
      <c r="V227" s="185"/>
      <c r="W227" s="185"/>
      <c r="X227" s="185"/>
      <c r="Y227" s="185"/>
      <c r="Z227" s="185"/>
      <c r="AA227" s="185"/>
      <c r="AB227" s="185"/>
      <c r="AC227" s="185"/>
      <c r="AD227" s="185"/>
      <c r="AE227" s="185"/>
      <c r="AF227" s="185"/>
      <c r="AG227" s="185"/>
    </row>
    <row r="228" spans="1:33" s="249" customFormat="1" ht="18">
      <c r="A228" s="173" t="s">
        <v>1473</v>
      </c>
      <c r="B228" s="262">
        <v>4063</v>
      </c>
      <c r="C228" s="289">
        <v>0.13804233343525973</v>
      </c>
      <c r="D228" s="262">
        <v>151836307.36</v>
      </c>
      <c r="E228" s="289">
        <v>0.04203513425401983</v>
      </c>
      <c r="F228" s="169"/>
      <c r="G228" s="169"/>
      <c r="H228" s="169"/>
      <c r="I228" s="169"/>
      <c r="J228" s="169"/>
      <c r="K228" s="169"/>
      <c r="L228" s="168"/>
      <c r="M228" s="168"/>
      <c r="N228" s="185"/>
      <c r="O228" s="185"/>
      <c r="P228" s="185"/>
      <c r="Q228" s="185"/>
      <c r="R228" s="185"/>
      <c r="S228" s="185"/>
      <c r="T228" s="185"/>
      <c r="U228" s="185"/>
      <c r="V228" s="185"/>
      <c r="W228" s="185"/>
      <c r="X228" s="185"/>
      <c r="Y228" s="185"/>
      <c r="Z228" s="185"/>
      <c r="AA228" s="185"/>
      <c r="AB228" s="185"/>
      <c r="AC228" s="185"/>
      <c r="AD228" s="185"/>
      <c r="AE228" s="185"/>
      <c r="AF228" s="185"/>
      <c r="AG228" s="185"/>
    </row>
    <row r="229" spans="1:33" s="249" customFormat="1" ht="18">
      <c r="A229" s="173" t="s">
        <v>1474</v>
      </c>
      <c r="B229" s="262">
        <v>3932</v>
      </c>
      <c r="C229" s="289">
        <v>0.13359154690313593</v>
      </c>
      <c r="D229" s="262">
        <v>245357478.11</v>
      </c>
      <c r="E229" s="289">
        <v>0.06792601000318203</v>
      </c>
      <c r="F229" s="169"/>
      <c r="G229" s="169"/>
      <c r="H229" s="169"/>
      <c r="I229" s="169"/>
      <c r="J229" s="169"/>
      <c r="K229" s="169"/>
      <c r="L229" s="168"/>
      <c r="M229" s="168"/>
      <c r="N229" s="185"/>
      <c r="O229" s="185"/>
      <c r="P229" s="185"/>
      <c r="Q229" s="185"/>
      <c r="R229" s="185"/>
      <c r="S229" s="185"/>
      <c r="T229" s="185"/>
      <c r="U229" s="185"/>
      <c r="V229" s="185"/>
      <c r="W229" s="185"/>
      <c r="X229" s="185"/>
      <c r="Y229" s="185"/>
      <c r="Z229" s="185"/>
      <c r="AA229" s="185"/>
      <c r="AB229" s="185"/>
      <c r="AC229" s="185"/>
      <c r="AD229" s="185"/>
      <c r="AE229" s="185"/>
      <c r="AF229" s="185"/>
      <c r="AG229" s="185"/>
    </row>
    <row r="230" spans="1:33" s="249" customFormat="1" ht="18">
      <c r="A230" s="173" t="s">
        <v>1475</v>
      </c>
      <c r="B230" s="262">
        <v>3578</v>
      </c>
      <c r="C230" s="289">
        <v>0.12156423062548839</v>
      </c>
      <c r="D230" s="262">
        <v>312560829.58</v>
      </c>
      <c r="E230" s="289">
        <v>0.08653092703836623</v>
      </c>
      <c r="F230" s="169"/>
      <c r="G230" s="169"/>
      <c r="H230" s="169"/>
      <c r="I230" s="169"/>
      <c r="J230" s="169"/>
      <c r="K230" s="169"/>
      <c r="L230" s="168"/>
      <c r="M230" s="168"/>
      <c r="N230" s="185"/>
      <c r="O230" s="185"/>
      <c r="P230" s="185"/>
      <c r="Q230" s="185"/>
      <c r="R230" s="185"/>
      <c r="S230" s="185"/>
      <c r="T230" s="185"/>
      <c r="U230" s="185"/>
      <c r="V230" s="185"/>
      <c r="W230" s="185"/>
      <c r="X230" s="185"/>
      <c r="Y230" s="185"/>
      <c r="Z230" s="185"/>
      <c r="AA230" s="185"/>
      <c r="AB230" s="185"/>
      <c r="AC230" s="185"/>
      <c r="AD230" s="185"/>
      <c r="AE230" s="185"/>
      <c r="AF230" s="185"/>
      <c r="AG230" s="185"/>
    </row>
    <row r="231" spans="1:33" s="249" customFormat="1" ht="18">
      <c r="A231" s="173" t="s">
        <v>1476</v>
      </c>
      <c r="B231" s="262">
        <v>5416</v>
      </c>
      <c r="C231" s="289">
        <v>0.18401114395406518</v>
      </c>
      <c r="D231" s="262">
        <v>666423655.12</v>
      </c>
      <c r="E231" s="289">
        <v>0.18449610834255348</v>
      </c>
      <c r="F231" s="169"/>
      <c r="G231" s="169"/>
      <c r="H231" s="169"/>
      <c r="I231" s="169"/>
      <c r="J231" s="169"/>
      <c r="K231" s="169"/>
      <c r="L231" s="168"/>
      <c r="M231" s="168"/>
      <c r="N231" s="185"/>
      <c r="O231" s="185"/>
      <c r="P231" s="185"/>
      <c r="Q231" s="185"/>
      <c r="R231" s="185"/>
      <c r="S231" s="185"/>
      <c r="T231" s="185"/>
      <c r="U231" s="185"/>
      <c r="V231" s="185"/>
      <c r="W231" s="185"/>
      <c r="X231" s="185"/>
      <c r="Y231" s="185"/>
      <c r="Z231" s="185"/>
      <c r="AA231" s="185"/>
      <c r="AB231" s="185"/>
      <c r="AC231" s="185"/>
      <c r="AD231" s="185"/>
      <c r="AE231" s="185"/>
      <c r="AF231" s="185"/>
      <c r="AG231" s="185"/>
    </row>
    <row r="232" spans="1:33" s="249" customFormat="1" ht="18">
      <c r="A232" s="173" t="s">
        <v>1477</v>
      </c>
      <c r="B232" s="262">
        <v>3064</v>
      </c>
      <c r="C232" s="289">
        <v>0.10410083919410186</v>
      </c>
      <c r="D232" s="262">
        <v>528821200.51</v>
      </c>
      <c r="E232" s="289">
        <v>0.14640154615394613</v>
      </c>
      <c r="F232" s="169"/>
      <c r="G232" s="169"/>
      <c r="H232" s="169"/>
      <c r="I232" s="169"/>
      <c r="J232" s="169"/>
      <c r="K232" s="169"/>
      <c r="L232" s="168"/>
      <c r="M232" s="168"/>
      <c r="N232" s="185"/>
      <c r="O232" s="185"/>
      <c r="P232" s="185"/>
      <c r="Q232" s="185"/>
      <c r="R232" s="185"/>
      <c r="S232" s="185"/>
      <c r="T232" s="185"/>
      <c r="U232" s="185"/>
      <c r="V232" s="185"/>
      <c r="W232" s="185"/>
      <c r="X232" s="185"/>
      <c r="Y232" s="185"/>
      <c r="Z232" s="185"/>
      <c r="AA232" s="185"/>
      <c r="AB232" s="185"/>
      <c r="AC232" s="185"/>
      <c r="AD232" s="185"/>
      <c r="AE232" s="185"/>
      <c r="AF232" s="185"/>
      <c r="AG232" s="185"/>
    </row>
    <row r="233" spans="1:33" s="249" customFormat="1" ht="18">
      <c r="A233" s="173" t="s">
        <v>1478</v>
      </c>
      <c r="B233" s="262">
        <v>1812</v>
      </c>
      <c r="C233" s="289">
        <v>0.06156355111609418</v>
      </c>
      <c r="D233" s="262">
        <v>403725973.05</v>
      </c>
      <c r="E233" s="289">
        <v>0.11176954823298293</v>
      </c>
      <c r="F233" s="169"/>
      <c r="G233" s="169"/>
      <c r="H233" s="169"/>
      <c r="I233" s="169"/>
      <c r="J233" s="169"/>
      <c r="K233" s="169"/>
      <c r="L233" s="168"/>
      <c r="M233" s="168"/>
      <c r="N233" s="185"/>
      <c r="O233" s="185"/>
      <c r="P233" s="185"/>
      <c r="Q233" s="185"/>
      <c r="R233" s="185"/>
      <c r="S233" s="185"/>
      <c r="T233" s="185"/>
      <c r="U233" s="185"/>
      <c r="V233" s="185"/>
      <c r="W233" s="185"/>
      <c r="X233" s="185"/>
      <c r="Y233" s="185"/>
      <c r="Z233" s="185"/>
      <c r="AA233" s="185"/>
      <c r="AB233" s="185"/>
      <c r="AC233" s="185"/>
      <c r="AD233" s="185"/>
      <c r="AE233" s="185"/>
      <c r="AF233" s="185"/>
      <c r="AG233" s="185"/>
    </row>
    <row r="234" spans="1:33" s="249" customFormat="1" ht="18">
      <c r="A234" s="173" t="s">
        <v>1479</v>
      </c>
      <c r="B234" s="262">
        <v>1122</v>
      </c>
      <c r="C234" s="289">
        <v>0.03812047701559474</v>
      </c>
      <c r="D234" s="262">
        <v>307198472.55</v>
      </c>
      <c r="E234" s="289">
        <v>0.08504638489167402</v>
      </c>
      <c r="F234" s="169"/>
      <c r="G234" s="169"/>
      <c r="H234" s="169"/>
      <c r="I234" s="169"/>
      <c r="J234" s="169"/>
      <c r="K234" s="169"/>
      <c r="L234" s="168"/>
      <c r="M234" s="168"/>
      <c r="N234" s="185"/>
      <c r="O234" s="185"/>
      <c r="P234" s="185"/>
      <c r="Q234" s="185"/>
      <c r="R234" s="185"/>
      <c r="S234" s="185"/>
      <c r="T234" s="185"/>
      <c r="U234" s="185"/>
      <c r="V234" s="185"/>
      <c r="W234" s="185"/>
      <c r="X234" s="185"/>
      <c r="Y234" s="185"/>
      <c r="Z234" s="185"/>
      <c r="AA234" s="185"/>
      <c r="AB234" s="185"/>
      <c r="AC234" s="185"/>
      <c r="AD234" s="185"/>
      <c r="AE234" s="185"/>
      <c r="AF234" s="185"/>
      <c r="AG234" s="185"/>
    </row>
    <row r="235" spans="1:33" s="249" customFormat="1" ht="18">
      <c r="A235" s="173" t="s">
        <v>1480</v>
      </c>
      <c r="B235" s="262">
        <v>786</v>
      </c>
      <c r="C235" s="289">
        <v>0.02670471919274284</v>
      </c>
      <c r="D235" s="262">
        <v>255268894.26</v>
      </c>
      <c r="E235" s="289">
        <v>0.07066993677377252</v>
      </c>
      <c r="F235" s="169"/>
      <c r="G235" s="169"/>
      <c r="H235" s="169"/>
      <c r="I235" s="169"/>
      <c r="J235" s="169"/>
      <c r="K235" s="169"/>
      <c r="L235" s="168"/>
      <c r="M235" s="168"/>
      <c r="N235" s="185"/>
      <c r="O235" s="185"/>
      <c r="P235" s="185"/>
      <c r="Q235" s="185"/>
      <c r="R235" s="185"/>
      <c r="S235" s="185"/>
      <c r="T235" s="185"/>
      <c r="U235" s="185"/>
      <c r="V235" s="185"/>
      <c r="W235" s="185"/>
      <c r="X235" s="185"/>
      <c r="Y235" s="185"/>
      <c r="Z235" s="185"/>
      <c r="AA235" s="185"/>
      <c r="AB235" s="185"/>
      <c r="AC235" s="185"/>
      <c r="AD235" s="185"/>
      <c r="AE235" s="185"/>
      <c r="AF235" s="185"/>
      <c r="AG235" s="185"/>
    </row>
    <row r="236" spans="1:33" s="249" customFormat="1" ht="18">
      <c r="A236" s="173" t="s">
        <v>1481</v>
      </c>
      <c r="B236" s="262">
        <v>524</v>
      </c>
      <c r="C236" s="289">
        <v>0.017803146128495227</v>
      </c>
      <c r="D236" s="262">
        <v>196512001.23</v>
      </c>
      <c r="E236" s="289">
        <v>0.05440338017865478</v>
      </c>
      <c r="F236" s="169"/>
      <c r="G236" s="169"/>
      <c r="H236" s="169"/>
      <c r="I236" s="169"/>
      <c r="J236" s="169"/>
      <c r="K236" s="169"/>
      <c r="L236" s="168"/>
      <c r="M236" s="168"/>
      <c r="N236" s="185"/>
      <c r="O236" s="185"/>
      <c r="P236" s="185"/>
      <c r="Q236" s="185"/>
      <c r="R236" s="185"/>
      <c r="S236" s="185"/>
      <c r="T236" s="185"/>
      <c r="U236" s="185"/>
      <c r="V236" s="185"/>
      <c r="W236" s="185"/>
      <c r="X236" s="185"/>
      <c r="Y236" s="185"/>
      <c r="Z236" s="185"/>
      <c r="AA236" s="185"/>
      <c r="AB236" s="185"/>
      <c r="AC236" s="185"/>
      <c r="AD236" s="185"/>
      <c r="AE236" s="185"/>
      <c r="AF236" s="185"/>
      <c r="AG236" s="185"/>
    </row>
    <row r="237" spans="1:33" s="249" customFormat="1" ht="18">
      <c r="A237" s="173" t="s">
        <v>1482</v>
      </c>
      <c r="B237" s="262">
        <v>365</v>
      </c>
      <c r="C237" s="289">
        <v>0.012401046444467094</v>
      </c>
      <c r="D237" s="262">
        <v>154744728.11</v>
      </c>
      <c r="E237" s="289">
        <v>0.04284031622148932</v>
      </c>
      <c r="F237" s="169"/>
      <c r="G237" s="169"/>
      <c r="H237" s="169"/>
      <c r="I237" s="169"/>
      <c r="J237" s="169"/>
      <c r="K237" s="169"/>
      <c r="L237" s="168"/>
      <c r="M237" s="168"/>
      <c r="N237" s="185"/>
      <c r="O237" s="185"/>
      <c r="P237" s="185"/>
      <c r="Q237" s="185"/>
      <c r="R237" s="185"/>
      <c r="S237" s="185"/>
      <c r="T237" s="185"/>
      <c r="U237" s="185"/>
      <c r="V237" s="185"/>
      <c r="W237" s="185"/>
      <c r="X237" s="185"/>
      <c r="Y237" s="185"/>
      <c r="Z237" s="185"/>
      <c r="AA237" s="185"/>
      <c r="AB237" s="185"/>
      <c r="AC237" s="185"/>
      <c r="AD237" s="185"/>
      <c r="AE237" s="185"/>
      <c r="AF237" s="185"/>
      <c r="AG237" s="185"/>
    </row>
    <row r="238" spans="1:33" s="249" customFormat="1" ht="18">
      <c r="A238" s="173" t="s">
        <v>1483</v>
      </c>
      <c r="B238" s="262">
        <v>217</v>
      </c>
      <c r="C238" s="289">
        <v>0.007372676927258519</v>
      </c>
      <c r="D238" s="262">
        <v>102813123.94</v>
      </c>
      <c r="E238" s="289">
        <v>0.02846330724868255</v>
      </c>
      <c r="F238" s="169"/>
      <c r="G238" s="169"/>
      <c r="H238" s="169"/>
      <c r="I238" s="169"/>
      <c r="J238" s="169"/>
      <c r="K238" s="169"/>
      <c r="L238" s="168"/>
      <c r="M238" s="168"/>
      <c r="N238" s="185"/>
      <c r="O238" s="185"/>
      <c r="P238" s="185"/>
      <c r="Q238" s="185"/>
      <c r="R238" s="185"/>
      <c r="S238" s="185"/>
      <c r="T238" s="185"/>
      <c r="U238" s="185"/>
      <c r="V238" s="185"/>
      <c r="W238" s="185"/>
      <c r="X238" s="185"/>
      <c r="Y238" s="185"/>
      <c r="Z238" s="185"/>
      <c r="AA238" s="185"/>
      <c r="AB238" s="185"/>
      <c r="AC238" s="185"/>
      <c r="AD238" s="185"/>
      <c r="AE238" s="185"/>
      <c r="AF238" s="185"/>
      <c r="AG238" s="185"/>
    </row>
    <row r="239" spans="1:33" s="249" customFormat="1" ht="18">
      <c r="A239" s="173" t="s">
        <v>1484</v>
      </c>
      <c r="B239" s="262">
        <v>201</v>
      </c>
      <c r="C239" s="289">
        <v>0.006829069411884619</v>
      </c>
      <c r="D239" s="262">
        <v>109216243.2</v>
      </c>
      <c r="E239" s="289">
        <v>0.030235979295431148</v>
      </c>
      <c r="F239" s="169"/>
      <c r="G239" s="169"/>
      <c r="H239" s="169"/>
      <c r="I239" s="169"/>
      <c r="J239" s="169"/>
      <c r="K239" s="169"/>
      <c r="L239" s="168"/>
      <c r="M239" s="168"/>
      <c r="N239" s="185"/>
      <c r="O239" s="185"/>
      <c r="P239" s="185"/>
      <c r="Q239" s="185"/>
      <c r="R239" s="185"/>
      <c r="S239" s="185"/>
      <c r="T239" s="185"/>
      <c r="U239" s="185"/>
      <c r="V239" s="185"/>
      <c r="W239" s="185"/>
      <c r="X239" s="185"/>
      <c r="Y239" s="185"/>
      <c r="Z239" s="185"/>
      <c r="AA239" s="185"/>
      <c r="AB239" s="185"/>
      <c r="AC239" s="185"/>
      <c r="AD239" s="185"/>
      <c r="AE239" s="185"/>
      <c r="AF239" s="185"/>
      <c r="AG239" s="185"/>
    </row>
    <row r="240" spans="1:33" s="249" customFormat="1" ht="18">
      <c r="A240" s="173" t="s">
        <v>1485</v>
      </c>
      <c r="B240" s="262">
        <v>103</v>
      </c>
      <c r="C240" s="289">
        <v>0.0034994733802194817</v>
      </c>
      <c r="D240" s="262">
        <v>66831234.42</v>
      </c>
      <c r="E240" s="289">
        <v>0.018501898261697628</v>
      </c>
      <c r="F240" s="169"/>
      <c r="G240" s="169"/>
      <c r="H240" s="169"/>
      <c r="I240" s="169"/>
      <c r="J240" s="169"/>
      <c r="K240" s="169"/>
      <c r="L240" s="168"/>
      <c r="M240" s="168"/>
      <c r="N240" s="185"/>
      <c r="O240" s="185"/>
      <c r="P240" s="185"/>
      <c r="Q240" s="185"/>
      <c r="R240" s="185"/>
      <c r="S240" s="185"/>
      <c r="T240" s="185"/>
      <c r="U240" s="185"/>
      <c r="V240" s="185"/>
      <c r="W240" s="185"/>
      <c r="X240" s="185"/>
      <c r="Y240" s="185"/>
      <c r="Z240" s="185"/>
      <c r="AA240" s="185"/>
      <c r="AB240" s="185"/>
      <c r="AC240" s="185"/>
      <c r="AD240" s="185"/>
      <c r="AE240" s="185"/>
      <c r="AF240" s="185"/>
      <c r="AG240" s="185"/>
    </row>
    <row r="241" spans="1:33" s="249" customFormat="1" ht="18">
      <c r="A241" s="173" t="s">
        <v>1486</v>
      </c>
      <c r="B241" s="262">
        <v>36</v>
      </c>
      <c r="C241" s="289">
        <v>0.0012231169095912751</v>
      </c>
      <c r="D241" s="262">
        <v>26614575.3</v>
      </c>
      <c r="E241" s="289">
        <v>0.007368114157285839</v>
      </c>
      <c r="F241" s="169"/>
      <c r="G241" s="169"/>
      <c r="H241" s="169"/>
      <c r="I241" s="169"/>
      <c r="J241" s="169"/>
      <c r="K241" s="169"/>
      <c r="L241" s="168"/>
      <c r="M241" s="168"/>
      <c r="N241" s="185"/>
      <c r="O241" s="185"/>
      <c r="P241" s="185"/>
      <c r="Q241" s="185"/>
      <c r="R241" s="185"/>
      <c r="S241" s="185"/>
      <c r="T241" s="185"/>
      <c r="U241" s="185"/>
      <c r="V241" s="185"/>
      <c r="W241" s="185"/>
      <c r="X241" s="185"/>
      <c r="Y241" s="185"/>
      <c r="Z241" s="185"/>
      <c r="AA241" s="185"/>
      <c r="AB241" s="185"/>
      <c r="AC241" s="185"/>
      <c r="AD241" s="185"/>
      <c r="AE241" s="185"/>
      <c r="AF241" s="185"/>
      <c r="AG241" s="185"/>
    </row>
    <row r="242" spans="1:33" s="249" customFormat="1" ht="18">
      <c r="A242" s="173" t="s">
        <v>1487</v>
      </c>
      <c r="B242" s="262">
        <v>21</v>
      </c>
      <c r="C242" s="289">
        <v>0.0007134848639282438</v>
      </c>
      <c r="D242" s="262">
        <v>17880219.42</v>
      </c>
      <c r="E242" s="289">
        <v>0.004950050728176722</v>
      </c>
      <c r="F242" s="169"/>
      <c r="G242" s="169"/>
      <c r="H242" s="169"/>
      <c r="I242" s="169"/>
      <c r="J242" s="169"/>
      <c r="K242" s="169"/>
      <c r="L242" s="168"/>
      <c r="M242" s="168"/>
      <c r="N242" s="185"/>
      <c r="O242" s="185"/>
      <c r="P242" s="185"/>
      <c r="Q242" s="185"/>
      <c r="R242" s="185"/>
      <c r="S242" s="185"/>
      <c r="T242" s="185"/>
      <c r="U242" s="185"/>
      <c r="V242" s="185"/>
      <c r="W242" s="185"/>
      <c r="X242" s="185"/>
      <c r="Y242" s="185"/>
      <c r="Z242" s="185"/>
      <c r="AA242" s="185"/>
      <c r="AB242" s="185"/>
      <c r="AC242" s="185"/>
      <c r="AD242" s="185"/>
      <c r="AE242" s="185"/>
      <c r="AF242" s="185"/>
      <c r="AG242" s="185"/>
    </row>
    <row r="243" spans="1:33" s="249" customFormat="1" ht="18">
      <c r="A243" s="173" t="s">
        <v>1488</v>
      </c>
      <c r="B243" s="262">
        <v>16</v>
      </c>
      <c r="C243" s="289">
        <v>0.0005436075153739</v>
      </c>
      <c r="D243" s="262">
        <v>15182469.81</v>
      </c>
      <c r="E243" s="289">
        <v>0.004203192028753727</v>
      </c>
      <c r="F243" s="169"/>
      <c r="G243" s="169"/>
      <c r="H243" s="169"/>
      <c r="I243" s="169"/>
      <c r="J243" s="169"/>
      <c r="K243" s="169"/>
      <c r="L243" s="168"/>
      <c r="M243" s="168"/>
      <c r="N243" s="185"/>
      <c r="O243" s="185"/>
      <c r="P243" s="185"/>
      <c r="Q243" s="185"/>
      <c r="R243" s="185"/>
      <c r="S243" s="185"/>
      <c r="T243" s="185"/>
      <c r="U243" s="185"/>
      <c r="V243" s="185"/>
      <c r="W243" s="185"/>
      <c r="X243" s="185"/>
      <c r="Y243" s="185"/>
      <c r="Z243" s="185"/>
      <c r="AA243" s="185"/>
      <c r="AB243" s="185"/>
      <c r="AC243" s="185"/>
      <c r="AD243" s="185"/>
      <c r="AE243" s="185"/>
      <c r="AF243" s="185"/>
      <c r="AG243" s="185"/>
    </row>
    <row r="244" spans="1:33" s="249" customFormat="1" ht="18">
      <c r="A244" s="173" t="s">
        <v>1489</v>
      </c>
      <c r="B244" s="262">
        <v>0</v>
      </c>
      <c r="C244" s="289">
        <v>0</v>
      </c>
      <c r="D244" s="262">
        <v>0</v>
      </c>
      <c r="E244" s="289">
        <v>0</v>
      </c>
      <c r="F244" s="169"/>
      <c r="G244" s="169"/>
      <c r="H244" s="169"/>
      <c r="I244" s="169"/>
      <c r="J244" s="169"/>
      <c r="K244" s="169"/>
      <c r="L244" s="168"/>
      <c r="M244" s="168"/>
      <c r="N244" s="185"/>
      <c r="O244" s="185"/>
      <c r="P244" s="185"/>
      <c r="Q244" s="185"/>
      <c r="R244" s="185"/>
      <c r="S244" s="185"/>
      <c r="T244" s="185"/>
      <c r="U244" s="185"/>
      <c r="V244" s="185"/>
      <c r="W244" s="185"/>
      <c r="X244" s="185"/>
      <c r="Y244" s="185"/>
      <c r="Z244" s="185"/>
      <c r="AA244" s="185"/>
      <c r="AB244" s="185"/>
      <c r="AC244" s="185"/>
      <c r="AD244" s="185"/>
      <c r="AE244" s="185"/>
      <c r="AF244" s="185"/>
      <c r="AG244" s="185"/>
    </row>
    <row r="245" spans="1:33" s="249" customFormat="1" ht="18.75" thickBot="1">
      <c r="A245" s="324" t="s">
        <v>268</v>
      </c>
      <c r="B245" s="304">
        <v>29433</v>
      </c>
      <c r="C245" s="305">
        <v>0.9999999999999998</v>
      </c>
      <c r="D245" s="327">
        <v>3612128521.88</v>
      </c>
      <c r="E245" s="305">
        <v>1</v>
      </c>
      <c r="F245" s="169"/>
      <c r="G245" s="169"/>
      <c r="H245" s="169"/>
      <c r="I245" s="169"/>
      <c r="J245" s="169"/>
      <c r="K245" s="169"/>
      <c r="L245" s="168"/>
      <c r="M245" s="168"/>
      <c r="N245" s="185"/>
      <c r="O245" s="185"/>
      <c r="P245" s="185"/>
      <c r="Q245" s="185"/>
      <c r="R245" s="185"/>
      <c r="S245" s="185"/>
      <c r="T245" s="185"/>
      <c r="U245" s="185"/>
      <c r="V245" s="185"/>
      <c r="W245" s="185"/>
      <c r="X245" s="185"/>
      <c r="Y245" s="185"/>
      <c r="Z245" s="185"/>
      <c r="AA245" s="185"/>
      <c r="AB245" s="185"/>
      <c r="AC245" s="185"/>
      <c r="AD245" s="185"/>
      <c r="AE245" s="185"/>
      <c r="AF245" s="185"/>
      <c r="AG245" s="185"/>
    </row>
    <row r="246" spans="1:33" s="249" customFormat="1" ht="19.5" thickBot="1" thickTop="1">
      <c r="A246" s="228"/>
      <c r="B246" s="311"/>
      <c r="C246" s="312"/>
      <c r="D246" s="328"/>
      <c r="E246" s="312"/>
      <c r="F246" s="169"/>
      <c r="G246" s="169"/>
      <c r="H246" s="169"/>
      <c r="I246" s="169"/>
      <c r="J246" s="169"/>
      <c r="K246" s="169"/>
      <c r="L246" s="168"/>
      <c r="M246" s="168"/>
      <c r="N246" s="185"/>
      <c r="O246" s="185"/>
      <c r="P246" s="185"/>
      <c r="Q246" s="185"/>
      <c r="R246" s="185"/>
      <c r="S246" s="185"/>
      <c r="T246" s="185"/>
      <c r="U246" s="185"/>
      <c r="V246" s="185"/>
      <c r="W246" s="185"/>
      <c r="X246" s="185"/>
      <c r="Y246" s="185"/>
      <c r="Z246" s="185"/>
      <c r="AA246" s="185"/>
      <c r="AB246" s="185"/>
      <c r="AC246" s="185"/>
      <c r="AD246" s="185"/>
      <c r="AE246" s="185"/>
      <c r="AF246" s="185"/>
      <c r="AG246" s="185"/>
    </row>
    <row r="247" spans="1:33" s="249" customFormat="1" ht="18">
      <c r="A247" s="316" t="s">
        <v>1490</v>
      </c>
      <c r="B247" s="295" t="s">
        <v>1414</v>
      </c>
      <c r="C247" s="295" t="s">
        <v>1441</v>
      </c>
      <c r="D247" s="295" t="s">
        <v>1442</v>
      </c>
      <c r="E247" s="295" t="s">
        <v>1443</v>
      </c>
      <c r="F247" s="169"/>
      <c r="G247" s="169"/>
      <c r="H247" s="169"/>
      <c r="I247" s="169"/>
      <c r="J247" s="169"/>
      <c r="K247" s="169"/>
      <c r="L247" s="168"/>
      <c r="M247" s="168"/>
      <c r="N247" s="185"/>
      <c r="O247" s="185"/>
      <c r="P247" s="185"/>
      <c r="Q247" s="185"/>
      <c r="R247" s="185"/>
      <c r="S247" s="185"/>
      <c r="T247" s="185"/>
      <c r="U247" s="185"/>
      <c r="V247" s="185"/>
      <c r="W247" s="185"/>
      <c r="X247" s="185"/>
      <c r="Y247" s="185"/>
      <c r="Z247" s="185"/>
      <c r="AA247" s="185"/>
      <c r="AB247" s="185"/>
      <c r="AC247" s="185"/>
      <c r="AD247" s="185"/>
      <c r="AE247" s="185"/>
      <c r="AF247" s="185"/>
      <c r="AG247" s="185"/>
    </row>
    <row r="248" spans="1:33" s="249" customFormat="1" ht="18">
      <c r="A248" s="173" t="s">
        <v>1491</v>
      </c>
      <c r="B248" s="262">
        <v>795</v>
      </c>
      <c r="C248" s="289">
        <v>0.02701049842014066</v>
      </c>
      <c r="D248" s="262">
        <v>100629142.88000001</v>
      </c>
      <c r="E248" s="289">
        <v>0.027858682843218897</v>
      </c>
      <c r="F248" s="169"/>
      <c r="G248" s="169"/>
      <c r="H248" s="169"/>
      <c r="I248" s="169"/>
      <c r="J248" s="169"/>
      <c r="K248" s="169"/>
      <c r="L248" s="168"/>
      <c r="M248" s="168"/>
      <c r="N248" s="185"/>
      <c r="O248" s="185"/>
      <c r="P248" s="185"/>
      <c r="Q248" s="185"/>
      <c r="R248" s="185"/>
      <c r="S248" s="185"/>
      <c r="T248" s="185"/>
      <c r="U248" s="185"/>
      <c r="V248" s="185"/>
      <c r="W248" s="185"/>
      <c r="X248" s="185"/>
      <c r="Y248" s="185"/>
      <c r="Z248" s="185"/>
      <c r="AA248" s="185"/>
      <c r="AB248" s="185"/>
      <c r="AC248" s="185"/>
      <c r="AD248" s="185"/>
      <c r="AE248" s="185"/>
      <c r="AF248" s="185"/>
      <c r="AG248" s="185"/>
    </row>
    <row r="249" spans="1:33" s="249" customFormat="1" ht="18">
      <c r="A249" s="173" t="s">
        <v>821</v>
      </c>
      <c r="B249" s="262">
        <v>1454</v>
      </c>
      <c r="C249" s="289">
        <v>0.049400332959603166</v>
      </c>
      <c r="D249" s="262">
        <v>179179980.31</v>
      </c>
      <c r="E249" s="289">
        <v>0.04960509550660794</v>
      </c>
      <c r="F249" s="169"/>
      <c r="G249" s="169"/>
      <c r="H249" s="169"/>
      <c r="I249" s="169"/>
      <c r="J249" s="169"/>
      <c r="K249" s="169"/>
      <c r="L249" s="168"/>
      <c r="M249" s="168"/>
      <c r="N249" s="185"/>
      <c r="O249" s="185"/>
      <c r="P249" s="185"/>
      <c r="Q249" s="185"/>
      <c r="R249" s="185"/>
      <c r="S249" s="185"/>
      <c r="T249" s="185"/>
      <c r="U249" s="185"/>
      <c r="V249" s="185"/>
      <c r="W249" s="185"/>
      <c r="X249" s="185"/>
      <c r="Y249" s="185"/>
      <c r="Z249" s="185"/>
      <c r="AA249" s="185"/>
      <c r="AB249" s="185"/>
      <c r="AC249" s="185"/>
      <c r="AD249" s="185"/>
      <c r="AE249" s="185"/>
      <c r="AF249" s="185"/>
      <c r="AG249" s="185"/>
    </row>
    <row r="250" spans="1:33" s="249" customFormat="1" ht="18">
      <c r="A250" s="173" t="s">
        <v>1492</v>
      </c>
      <c r="B250" s="262">
        <v>2627</v>
      </c>
      <c r="C250" s="289">
        <v>0.08925355893045221</v>
      </c>
      <c r="D250" s="262">
        <v>663529832.6800001</v>
      </c>
      <c r="E250" s="289">
        <v>0.18369496784534495</v>
      </c>
      <c r="F250" s="169"/>
      <c r="G250" s="169"/>
      <c r="H250" s="169"/>
      <c r="I250" s="169"/>
      <c r="J250" s="169"/>
      <c r="K250" s="169"/>
      <c r="L250" s="168"/>
      <c r="M250" s="168"/>
      <c r="N250" s="185"/>
      <c r="O250" s="185"/>
      <c r="P250" s="185"/>
      <c r="Q250" s="185"/>
      <c r="R250" s="185"/>
      <c r="S250" s="185"/>
      <c r="T250" s="185"/>
      <c r="U250" s="185"/>
      <c r="V250" s="185"/>
      <c r="W250" s="185"/>
      <c r="X250" s="185"/>
      <c r="Y250" s="185"/>
      <c r="Z250" s="185"/>
      <c r="AA250" s="185"/>
      <c r="AB250" s="185"/>
      <c r="AC250" s="185"/>
      <c r="AD250" s="185"/>
      <c r="AE250" s="185"/>
      <c r="AF250" s="185"/>
      <c r="AG250" s="185"/>
    </row>
    <row r="251" spans="1:33" s="249" customFormat="1" ht="18">
      <c r="A251" s="173" t="s">
        <v>831</v>
      </c>
      <c r="B251" s="262">
        <v>167</v>
      </c>
      <c r="C251" s="289">
        <v>0.005673903441715081</v>
      </c>
      <c r="D251" s="262">
        <v>15682190.99</v>
      </c>
      <c r="E251" s="289">
        <v>0.0043415373774790015</v>
      </c>
      <c r="F251" s="169"/>
      <c r="G251" s="169"/>
      <c r="H251" s="169"/>
      <c r="I251" s="169"/>
      <c r="J251" s="169"/>
      <c r="K251" s="169"/>
      <c r="L251" s="168"/>
      <c r="M251" s="168"/>
      <c r="N251" s="185"/>
      <c r="O251" s="185"/>
      <c r="P251" s="185"/>
      <c r="Q251" s="185"/>
      <c r="R251" s="185"/>
      <c r="S251" s="185"/>
      <c r="T251" s="185"/>
      <c r="U251" s="185"/>
      <c r="V251" s="185"/>
      <c r="W251" s="185"/>
      <c r="X251" s="185"/>
      <c r="Y251" s="185"/>
      <c r="Z251" s="185"/>
      <c r="AA251" s="185"/>
      <c r="AB251" s="185"/>
      <c r="AC251" s="185"/>
      <c r="AD251" s="185"/>
      <c r="AE251" s="185"/>
      <c r="AF251" s="185"/>
      <c r="AG251" s="185"/>
    </row>
    <row r="252" spans="1:33" s="249" customFormat="1" ht="18">
      <c r="A252" s="173" t="s">
        <v>1493</v>
      </c>
      <c r="B252" s="262">
        <v>1631</v>
      </c>
      <c r="C252" s="289">
        <v>0.055413991098426936</v>
      </c>
      <c r="D252" s="262">
        <v>140243037.38</v>
      </c>
      <c r="E252" s="289">
        <v>0.03882559452978928</v>
      </c>
      <c r="F252" s="169"/>
      <c r="G252" s="169"/>
      <c r="H252" s="169"/>
      <c r="I252" s="169"/>
      <c r="J252" s="169"/>
      <c r="K252" s="169"/>
      <c r="L252" s="168"/>
      <c r="M252" s="168"/>
      <c r="N252" s="185"/>
      <c r="O252" s="185"/>
      <c r="P252" s="185"/>
      <c r="Q252" s="185"/>
      <c r="R252" s="185"/>
      <c r="S252" s="185"/>
      <c r="T252" s="185"/>
      <c r="U252" s="185"/>
      <c r="V252" s="185"/>
      <c r="W252" s="185"/>
      <c r="X252" s="185"/>
      <c r="Y252" s="185"/>
      <c r="Z252" s="185"/>
      <c r="AA252" s="185"/>
      <c r="AB252" s="185"/>
      <c r="AC252" s="185"/>
      <c r="AD252" s="185"/>
      <c r="AE252" s="185"/>
      <c r="AF252" s="185"/>
      <c r="AG252" s="185"/>
    </row>
    <row r="253" spans="1:33" s="249" customFormat="1" ht="18">
      <c r="A253" s="173" t="s">
        <v>829</v>
      </c>
      <c r="B253" s="262">
        <v>4677</v>
      </c>
      <c r="C253" s="289">
        <v>0.15890327183773315</v>
      </c>
      <c r="D253" s="262">
        <v>442746915.67</v>
      </c>
      <c r="E253" s="289">
        <v>0.12257230411047612</v>
      </c>
      <c r="F253" s="169"/>
      <c r="G253" s="169"/>
      <c r="H253" s="169"/>
      <c r="I253" s="169"/>
      <c r="J253" s="169"/>
      <c r="K253" s="169"/>
      <c r="L253" s="168"/>
      <c r="M253" s="168"/>
      <c r="N253" s="185"/>
      <c r="O253" s="185"/>
      <c r="P253" s="185"/>
      <c r="Q253" s="185"/>
      <c r="R253" s="185"/>
      <c r="S253" s="185"/>
      <c r="T253" s="185"/>
      <c r="U253" s="185"/>
      <c r="V253" s="185"/>
      <c r="W253" s="185"/>
      <c r="X253" s="185"/>
      <c r="Y253" s="185"/>
      <c r="Z253" s="185"/>
      <c r="AA253" s="185"/>
      <c r="AB253" s="185"/>
      <c r="AC253" s="185"/>
      <c r="AD253" s="185"/>
      <c r="AE253" s="185"/>
      <c r="AF253" s="185"/>
      <c r="AG253" s="185"/>
    </row>
    <row r="254" spans="1:33" s="249" customFormat="1" ht="18">
      <c r="A254" s="173" t="s">
        <v>833</v>
      </c>
      <c r="B254" s="262">
        <v>3678</v>
      </c>
      <c r="C254" s="289">
        <v>0.12496177759657527</v>
      </c>
      <c r="D254" s="262">
        <v>354349916.32</v>
      </c>
      <c r="E254" s="289">
        <v>0.09810002998884765</v>
      </c>
      <c r="F254" s="169"/>
      <c r="G254" s="169"/>
      <c r="H254" s="169"/>
      <c r="I254" s="169"/>
      <c r="J254" s="169"/>
      <c r="K254" s="169"/>
      <c r="L254" s="168"/>
      <c r="M254" s="168"/>
      <c r="N254" s="185"/>
      <c r="O254" s="185"/>
      <c r="P254" s="185"/>
      <c r="Q254" s="185"/>
      <c r="R254" s="185"/>
      <c r="S254" s="185"/>
      <c r="T254" s="185"/>
      <c r="U254" s="185"/>
      <c r="V254" s="185"/>
      <c r="W254" s="185"/>
      <c r="X254" s="185"/>
      <c r="Y254" s="185"/>
      <c r="Z254" s="185"/>
      <c r="AA254" s="185"/>
      <c r="AB254" s="185"/>
      <c r="AC254" s="185"/>
      <c r="AD254" s="185"/>
      <c r="AE254" s="185"/>
      <c r="AF254" s="185"/>
      <c r="AG254" s="185"/>
    </row>
    <row r="255" spans="1:33" s="249" customFormat="1" ht="18">
      <c r="A255" s="173" t="s">
        <v>835</v>
      </c>
      <c r="B255" s="262">
        <v>3395</v>
      </c>
      <c r="C255" s="289">
        <v>0.11534671966839942</v>
      </c>
      <c r="D255" s="262">
        <v>626319257.37</v>
      </c>
      <c r="E255" s="289">
        <v>0.17339340324580155</v>
      </c>
      <c r="F255" s="169"/>
      <c r="G255" s="169"/>
      <c r="H255" s="169"/>
      <c r="I255" s="169"/>
      <c r="J255" s="169"/>
      <c r="K255" s="169"/>
      <c r="L255" s="168"/>
      <c r="M255" s="168"/>
      <c r="N255" s="185"/>
      <c r="O255" s="185"/>
      <c r="P255" s="185"/>
      <c r="Q255" s="185"/>
      <c r="R255" s="185"/>
      <c r="S255" s="185"/>
      <c r="T255" s="185"/>
      <c r="U255" s="185"/>
      <c r="V255" s="185"/>
      <c r="W255" s="185"/>
      <c r="X255" s="185"/>
      <c r="Y255" s="185"/>
      <c r="Z255" s="185"/>
      <c r="AA255" s="185"/>
      <c r="AB255" s="185"/>
      <c r="AC255" s="185"/>
      <c r="AD255" s="185"/>
      <c r="AE255" s="185"/>
      <c r="AF255" s="185"/>
      <c r="AG255" s="185"/>
    </row>
    <row r="256" spans="1:33" s="249" customFormat="1" ht="18">
      <c r="A256" s="173" t="s">
        <v>837</v>
      </c>
      <c r="B256" s="262">
        <v>1410</v>
      </c>
      <c r="C256" s="289">
        <v>0.04790541229232494</v>
      </c>
      <c r="D256" s="262">
        <v>189150068.93</v>
      </c>
      <c r="E256" s="289">
        <v>0.05236526546169328</v>
      </c>
      <c r="F256" s="169"/>
      <c r="G256" s="169"/>
      <c r="H256" s="169"/>
      <c r="I256" s="169"/>
      <c r="J256" s="169"/>
      <c r="K256" s="169"/>
      <c r="L256" s="168"/>
      <c r="M256" s="168"/>
      <c r="N256" s="185"/>
      <c r="O256" s="185"/>
      <c r="P256" s="185"/>
      <c r="Q256" s="185"/>
      <c r="R256" s="185"/>
      <c r="S256" s="185"/>
      <c r="T256" s="185"/>
      <c r="U256" s="185"/>
      <c r="V256" s="185"/>
      <c r="W256" s="185"/>
      <c r="X256" s="185"/>
      <c r="Y256" s="185"/>
      <c r="Z256" s="185"/>
      <c r="AA256" s="185"/>
      <c r="AB256" s="185"/>
      <c r="AC256" s="185"/>
      <c r="AD256" s="185"/>
      <c r="AE256" s="185"/>
      <c r="AF256" s="185"/>
      <c r="AG256" s="185"/>
    </row>
    <row r="257" spans="1:33" s="249" customFormat="1" ht="18">
      <c r="A257" s="173" t="s">
        <v>839</v>
      </c>
      <c r="B257" s="262">
        <v>1217</v>
      </c>
      <c r="C257" s="289">
        <v>0.041348146638127276</v>
      </c>
      <c r="D257" s="262">
        <v>110599634.59</v>
      </c>
      <c r="E257" s="289">
        <v>0.030618964391786463</v>
      </c>
      <c r="F257" s="169"/>
      <c r="G257" s="169"/>
      <c r="H257" s="169"/>
      <c r="I257" s="169"/>
      <c r="J257" s="169"/>
      <c r="K257" s="169"/>
      <c r="L257" s="168"/>
      <c r="M257" s="168"/>
      <c r="N257" s="185"/>
      <c r="O257" s="185"/>
      <c r="P257" s="185"/>
      <c r="Q257" s="185"/>
      <c r="R257" s="185"/>
      <c r="S257" s="185"/>
      <c r="T257" s="185"/>
      <c r="U257" s="185"/>
      <c r="V257" s="185"/>
      <c r="W257" s="185"/>
      <c r="X257" s="185"/>
      <c r="Y257" s="185"/>
      <c r="Z257" s="185"/>
      <c r="AA257" s="185"/>
      <c r="AB257" s="185"/>
      <c r="AC257" s="185"/>
      <c r="AD257" s="185"/>
      <c r="AE257" s="185"/>
      <c r="AF257" s="185"/>
      <c r="AG257" s="185"/>
    </row>
    <row r="258" spans="1:33" s="249" customFormat="1" ht="18">
      <c r="A258" s="173" t="s">
        <v>841</v>
      </c>
      <c r="B258" s="262">
        <v>1686</v>
      </c>
      <c r="C258" s="289">
        <v>0.05728264193252472</v>
      </c>
      <c r="D258" s="262">
        <v>204852777.24</v>
      </c>
      <c r="E258" s="289">
        <v>0.05671248295821448</v>
      </c>
      <c r="F258" s="169"/>
      <c r="G258" s="169"/>
      <c r="H258" s="169"/>
      <c r="I258" s="169"/>
      <c r="J258" s="169"/>
      <c r="K258" s="169"/>
      <c r="L258" s="168"/>
      <c r="M258" s="168"/>
      <c r="N258" s="185"/>
      <c r="O258" s="185"/>
      <c r="P258" s="185"/>
      <c r="Q258" s="185"/>
      <c r="R258" s="185"/>
      <c r="S258" s="185"/>
      <c r="T258" s="185"/>
      <c r="U258" s="185"/>
      <c r="V258" s="185"/>
      <c r="W258" s="185"/>
      <c r="X258" s="185"/>
      <c r="Y258" s="185"/>
      <c r="Z258" s="185"/>
      <c r="AA258" s="185"/>
      <c r="AB258" s="185"/>
      <c r="AC258" s="185"/>
      <c r="AD258" s="185"/>
      <c r="AE258" s="185"/>
      <c r="AF258" s="185"/>
      <c r="AG258" s="185"/>
    </row>
    <row r="259" spans="1:33" s="249" customFormat="1" ht="18">
      <c r="A259" s="173" t="s">
        <v>1494</v>
      </c>
      <c r="B259" s="262">
        <v>6696</v>
      </c>
      <c r="C259" s="289">
        <v>0.22749974518397717</v>
      </c>
      <c r="D259" s="262">
        <v>584845767.52</v>
      </c>
      <c r="E259" s="289">
        <v>0.16191167174074025</v>
      </c>
      <c r="F259" s="169"/>
      <c r="G259" s="169"/>
      <c r="H259" s="169"/>
      <c r="I259" s="169"/>
      <c r="J259" s="169"/>
      <c r="K259" s="330"/>
      <c r="L259" s="168"/>
      <c r="M259" s="168"/>
      <c r="N259" s="185"/>
      <c r="O259" s="185"/>
      <c r="P259" s="185"/>
      <c r="Q259" s="185"/>
      <c r="R259" s="185"/>
      <c r="S259" s="185"/>
      <c r="T259" s="185"/>
      <c r="U259" s="185"/>
      <c r="V259" s="185"/>
      <c r="W259" s="185"/>
      <c r="X259" s="185"/>
      <c r="Y259" s="185"/>
      <c r="Z259" s="185"/>
      <c r="AA259" s="185"/>
      <c r="AB259" s="185"/>
      <c r="AC259" s="185"/>
      <c r="AD259" s="185"/>
      <c r="AE259" s="185"/>
      <c r="AF259" s="185"/>
      <c r="AG259" s="185"/>
    </row>
    <row r="260" spans="1:33" s="249" customFormat="1" ht="18">
      <c r="A260" s="204" t="s">
        <v>266</v>
      </c>
      <c r="B260" s="262">
        <v>0</v>
      </c>
      <c r="C260" s="289">
        <v>0</v>
      </c>
      <c r="D260" s="262">
        <v>0</v>
      </c>
      <c r="E260" s="289">
        <v>0</v>
      </c>
      <c r="F260" s="169"/>
      <c r="G260" s="185"/>
      <c r="H260" s="185"/>
      <c r="I260" s="169"/>
      <c r="J260" s="169"/>
      <c r="K260" s="169"/>
      <c r="L260" s="168"/>
      <c r="M260" s="168"/>
      <c r="N260" s="185"/>
      <c r="O260" s="185"/>
      <c r="P260" s="185"/>
      <c r="Q260" s="185"/>
      <c r="R260" s="185"/>
      <c r="S260" s="185"/>
      <c r="T260" s="185"/>
      <c r="U260" s="185"/>
      <c r="V260" s="185"/>
      <c r="W260" s="185"/>
      <c r="X260" s="185"/>
      <c r="Y260" s="185"/>
      <c r="Z260" s="185"/>
      <c r="AA260" s="185"/>
      <c r="AB260" s="185"/>
      <c r="AC260" s="185"/>
      <c r="AD260" s="185"/>
      <c r="AE260" s="185"/>
      <c r="AF260" s="185"/>
      <c r="AG260" s="185"/>
    </row>
    <row r="261" spans="1:33" s="249" customFormat="1" ht="18.75" thickBot="1">
      <c r="A261" s="324" t="s">
        <v>268</v>
      </c>
      <c r="B261" s="304">
        <v>29433</v>
      </c>
      <c r="C261" s="305">
        <v>0.9999999999999999</v>
      </c>
      <c r="D261" s="327">
        <v>3612128521.8800006</v>
      </c>
      <c r="E261" s="305">
        <v>0.9999999999999999</v>
      </c>
      <c r="F261" s="319"/>
      <c r="G261" s="331"/>
      <c r="H261" s="185"/>
      <c r="I261" s="169"/>
      <c r="J261" s="169"/>
      <c r="K261" s="169"/>
      <c r="L261" s="168"/>
      <c r="M261" s="168"/>
      <c r="N261" s="185"/>
      <c r="O261" s="185"/>
      <c r="P261" s="185"/>
      <c r="Q261" s="185"/>
      <c r="R261" s="185"/>
      <c r="S261" s="185"/>
      <c r="T261" s="185"/>
      <c r="U261" s="185"/>
      <c r="V261" s="185"/>
      <c r="W261" s="185"/>
      <c r="X261" s="185"/>
      <c r="Y261" s="185"/>
      <c r="Z261" s="185"/>
      <c r="AA261" s="185"/>
      <c r="AB261" s="185"/>
      <c r="AC261" s="185"/>
      <c r="AD261" s="185"/>
      <c r="AE261" s="185"/>
      <c r="AF261" s="185"/>
      <c r="AG261" s="185"/>
    </row>
    <row r="262" spans="1:33" s="249" customFormat="1" ht="19.5" thickBot="1" thickTop="1">
      <c r="A262" s="228"/>
      <c r="B262" s="311"/>
      <c r="C262" s="312"/>
      <c r="D262" s="328"/>
      <c r="E262" s="312"/>
      <c r="F262" s="319"/>
      <c r="G262" s="332"/>
      <c r="H262" s="185"/>
      <c r="I262" s="169"/>
      <c r="J262" s="169"/>
      <c r="K262" s="169"/>
      <c r="L262" s="168"/>
      <c r="M262" s="168"/>
      <c r="N262" s="185"/>
      <c r="O262" s="185"/>
      <c r="P262" s="185"/>
      <c r="Q262" s="185"/>
      <c r="R262" s="185"/>
      <c r="S262" s="185"/>
      <c r="T262" s="185"/>
      <c r="U262" s="185"/>
      <c r="V262" s="185"/>
      <c r="W262" s="185"/>
      <c r="X262" s="185"/>
      <c r="Y262" s="185"/>
      <c r="Z262" s="185"/>
      <c r="AA262" s="185"/>
      <c r="AB262" s="185"/>
      <c r="AC262" s="185"/>
      <c r="AD262" s="185"/>
      <c r="AE262" s="185"/>
      <c r="AF262" s="185"/>
      <c r="AG262" s="185"/>
    </row>
    <row r="263" spans="1:33" s="249" customFormat="1" ht="18">
      <c r="A263" s="316" t="s">
        <v>1495</v>
      </c>
      <c r="B263" s="295" t="s">
        <v>1414</v>
      </c>
      <c r="C263" s="295" t="s">
        <v>1415</v>
      </c>
      <c r="D263" s="295" t="s">
        <v>1416</v>
      </c>
      <c r="E263" s="295" t="s">
        <v>1417</v>
      </c>
      <c r="F263" s="319"/>
      <c r="G263" s="169"/>
      <c r="H263" s="169"/>
      <c r="I263" s="169"/>
      <c r="J263" s="169"/>
      <c r="K263" s="169"/>
      <c r="L263" s="168"/>
      <c r="M263" s="168"/>
      <c r="N263" s="185"/>
      <c r="O263" s="185"/>
      <c r="P263" s="185"/>
      <c r="Q263" s="185"/>
      <c r="R263" s="185"/>
      <c r="S263" s="185"/>
      <c r="T263" s="185"/>
      <c r="U263" s="185"/>
      <c r="V263" s="185"/>
      <c r="W263" s="185"/>
      <c r="X263" s="185"/>
      <c r="Y263" s="185"/>
      <c r="Z263" s="185"/>
      <c r="AA263" s="185"/>
      <c r="AB263" s="185"/>
      <c r="AC263" s="185"/>
      <c r="AD263" s="185"/>
      <c r="AE263" s="185"/>
      <c r="AF263" s="185"/>
      <c r="AG263" s="185"/>
    </row>
    <row r="264" spans="1:33" s="249" customFormat="1" ht="18">
      <c r="A264" s="173" t="s">
        <v>1496</v>
      </c>
      <c r="B264" s="262">
        <v>19532</v>
      </c>
      <c r="C264" s="289">
        <v>0.6636088743926885</v>
      </c>
      <c r="D264" s="262">
        <v>2566435378.54</v>
      </c>
      <c r="E264" s="289">
        <v>0.7105050008586766</v>
      </c>
      <c r="F264" s="319"/>
      <c r="G264" s="169"/>
      <c r="H264" s="169"/>
      <c r="I264" s="169"/>
      <c r="J264" s="169"/>
      <c r="K264" s="169"/>
      <c r="L264" s="168"/>
      <c r="M264" s="168"/>
      <c r="N264" s="185"/>
      <c r="O264" s="185"/>
      <c r="P264" s="185"/>
      <c r="Q264" s="185"/>
      <c r="R264" s="185"/>
      <c r="S264" s="185"/>
      <c r="T264" s="185"/>
      <c r="U264" s="185"/>
      <c r="V264" s="185"/>
      <c r="W264" s="185"/>
      <c r="X264" s="185"/>
      <c r="Y264" s="185"/>
      <c r="Z264" s="185"/>
      <c r="AA264" s="185"/>
      <c r="AB264" s="185"/>
      <c r="AC264" s="185"/>
      <c r="AD264" s="185"/>
      <c r="AE264" s="185"/>
      <c r="AF264" s="185"/>
      <c r="AG264" s="185"/>
    </row>
    <row r="265" spans="1:33" s="249" customFormat="1" ht="18">
      <c r="A265" s="173" t="s">
        <v>1497</v>
      </c>
      <c r="B265" s="262">
        <v>0</v>
      </c>
      <c r="C265" s="289">
        <v>0</v>
      </c>
      <c r="D265" s="262">
        <v>0</v>
      </c>
      <c r="E265" s="289">
        <v>0</v>
      </c>
      <c r="F265" s="319"/>
      <c r="G265" s="169"/>
      <c r="H265" s="169"/>
      <c r="I265" s="169"/>
      <c r="J265" s="169"/>
      <c r="K265" s="169"/>
      <c r="L265" s="168"/>
      <c r="M265" s="168"/>
      <c r="N265" s="185"/>
      <c r="O265" s="185"/>
      <c r="P265" s="185"/>
      <c r="Q265" s="185"/>
      <c r="R265" s="185"/>
      <c r="S265" s="185"/>
      <c r="T265" s="185"/>
      <c r="U265" s="185"/>
      <c r="V265" s="185"/>
      <c r="W265" s="185"/>
      <c r="X265" s="185"/>
      <c r="Y265" s="185"/>
      <c r="Z265" s="185"/>
      <c r="AA265" s="185"/>
      <c r="AB265" s="185"/>
      <c r="AC265" s="185"/>
      <c r="AD265" s="185"/>
      <c r="AE265" s="185"/>
      <c r="AF265" s="185"/>
      <c r="AG265" s="185"/>
    </row>
    <row r="266" spans="1:33" s="249" customFormat="1" ht="18">
      <c r="A266" s="173" t="s">
        <v>1498</v>
      </c>
      <c r="B266" s="262">
        <v>1098</v>
      </c>
      <c r="C266" s="289">
        <v>0.037305065742533894</v>
      </c>
      <c r="D266" s="262">
        <v>125833190.03</v>
      </c>
      <c r="E266" s="289">
        <v>0.03483629922572847</v>
      </c>
      <c r="F266" s="319"/>
      <c r="G266" s="169"/>
      <c r="H266" s="169"/>
      <c r="I266" s="169"/>
      <c r="J266" s="169"/>
      <c r="K266" s="169"/>
      <c r="L266" s="168"/>
      <c r="M266" s="168"/>
      <c r="N266" s="185"/>
      <c r="O266" s="185"/>
      <c r="P266" s="185"/>
      <c r="Q266" s="185"/>
      <c r="R266" s="185"/>
      <c r="S266" s="185"/>
      <c r="T266" s="185"/>
      <c r="U266" s="185"/>
      <c r="V266" s="185"/>
      <c r="W266" s="185"/>
      <c r="X266" s="185"/>
      <c r="Y266" s="185"/>
      <c r="Z266" s="185"/>
      <c r="AA266" s="185"/>
      <c r="AB266" s="185"/>
      <c r="AC266" s="185"/>
      <c r="AD266" s="185"/>
      <c r="AE266" s="185"/>
      <c r="AF266" s="185"/>
      <c r="AG266" s="185"/>
    </row>
    <row r="267" spans="1:33" s="249" customFormat="1" ht="18">
      <c r="A267" s="173" t="s">
        <v>1499</v>
      </c>
      <c r="B267" s="262">
        <v>8803</v>
      </c>
      <c r="C267" s="289">
        <v>0.29908605986477765</v>
      </c>
      <c r="D267" s="262">
        <v>919859953.31</v>
      </c>
      <c r="E267" s="289">
        <v>0.25465869991559476</v>
      </c>
      <c r="F267" s="319"/>
      <c r="G267" s="169"/>
      <c r="H267" s="169"/>
      <c r="I267" s="169"/>
      <c r="J267" s="169"/>
      <c r="K267" s="169"/>
      <c r="L267" s="168"/>
      <c r="M267" s="168"/>
      <c r="N267" s="185"/>
      <c r="O267" s="185"/>
      <c r="P267" s="185"/>
      <c r="Q267" s="185"/>
      <c r="R267" s="185"/>
      <c r="S267" s="185"/>
      <c r="T267" s="185"/>
      <c r="U267" s="185"/>
      <c r="V267" s="185"/>
      <c r="W267" s="185"/>
      <c r="X267" s="185"/>
      <c r="Y267" s="185"/>
      <c r="Z267" s="185"/>
      <c r="AA267" s="185"/>
      <c r="AB267" s="185"/>
      <c r="AC267" s="185"/>
      <c r="AD267" s="185"/>
      <c r="AE267" s="185"/>
      <c r="AF267" s="185"/>
      <c r="AG267" s="185"/>
    </row>
    <row r="268" spans="1:33" s="249" customFormat="1" ht="20.25" thickBot="1">
      <c r="A268" s="324" t="s">
        <v>268</v>
      </c>
      <c r="B268" s="304">
        <v>29433</v>
      </c>
      <c r="C268" s="305">
        <v>1</v>
      </c>
      <c r="D268" s="327">
        <v>3612128521.88</v>
      </c>
      <c r="E268" s="305">
        <v>0.9999999999999999</v>
      </c>
      <c r="F268" s="319"/>
      <c r="G268" s="319"/>
      <c r="H268" s="169"/>
      <c r="I268" s="169"/>
      <c r="J268" s="169"/>
      <c r="K268" s="169"/>
      <c r="L268" s="168"/>
      <c r="M268" s="220"/>
      <c r="N268" s="185"/>
      <c r="O268" s="185"/>
      <c r="P268" s="185"/>
      <c r="Q268" s="185"/>
      <c r="R268" s="185"/>
      <c r="S268" s="185"/>
      <c r="T268" s="185"/>
      <c r="U268" s="185"/>
      <c r="V268" s="185"/>
      <c r="W268" s="185"/>
      <c r="X268" s="185"/>
      <c r="Y268" s="185"/>
      <c r="Z268" s="185"/>
      <c r="AA268" s="185"/>
      <c r="AB268" s="185"/>
      <c r="AC268" s="185"/>
      <c r="AD268" s="185"/>
      <c r="AE268" s="185"/>
      <c r="AF268" s="185"/>
      <c r="AG268" s="185"/>
    </row>
    <row r="269" spans="1:33" s="249" customFormat="1" ht="19.5" thickBot="1" thickTop="1">
      <c r="A269" s="228"/>
      <c r="B269" s="311"/>
      <c r="C269" s="312"/>
      <c r="D269" s="328"/>
      <c r="E269" s="312"/>
      <c r="F269" s="319"/>
      <c r="G269" s="169"/>
      <c r="H269" s="169"/>
      <c r="I269" s="169"/>
      <c r="J269" s="169"/>
      <c r="K269" s="169"/>
      <c r="L269" s="168"/>
      <c r="M269" s="168"/>
      <c r="N269" s="185"/>
      <c r="O269" s="185"/>
      <c r="P269" s="185"/>
      <c r="Q269" s="185"/>
      <c r="R269" s="185"/>
      <c r="S269" s="185"/>
      <c r="T269" s="185"/>
      <c r="U269" s="185"/>
      <c r="V269" s="185"/>
      <c r="W269" s="185"/>
      <c r="X269" s="185"/>
      <c r="Y269" s="185"/>
      <c r="Z269" s="185"/>
      <c r="AA269" s="185"/>
      <c r="AB269" s="185"/>
      <c r="AC269" s="185"/>
      <c r="AD269" s="185"/>
      <c r="AE269" s="185"/>
      <c r="AF269" s="185"/>
      <c r="AG269" s="185"/>
    </row>
    <row r="270" spans="1:33" s="249" customFormat="1" ht="18">
      <c r="A270" s="316" t="s">
        <v>1500</v>
      </c>
      <c r="B270" s="295" t="s">
        <v>1414</v>
      </c>
      <c r="C270" s="295" t="s">
        <v>1415</v>
      </c>
      <c r="D270" s="295" t="s">
        <v>1416</v>
      </c>
      <c r="E270" s="295" t="s">
        <v>1417</v>
      </c>
      <c r="F270" s="319"/>
      <c r="G270" s="169"/>
      <c r="H270" s="169"/>
      <c r="I270" s="169"/>
      <c r="J270" s="169"/>
      <c r="K270" s="169"/>
      <c r="L270" s="168"/>
      <c r="M270" s="168"/>
      <c r="N270" s="185"/>
      <c r="O270" s="185"/>
      <c r="P270" s="185"/>
      <c r="Q270" s="185"/>
      <c r="R270" s="185"/>
      <c r="S270" s="185"/>
      <c r="T270" s="185"/>
      <c r="U270" s="185"/>
      <c r="V270" s="185"/>
      <c r="W270" s="185"/>
      <c r="X270" s="185"/>
      <c r="Y270" s="185"/>
      <c r="Z270" s="185"/>
      <c r="AA270" s="185"/>
      <c r="AB270" s="185"/>
      <c r="AC270" s="185"/>
      <c r="AD270" s="185"/>
      <c r="AE270" s="185"/>
      <c r="AF270" s="185"/>
      <c r="AG270" s="185"/>
    </row>
    <row r="271" spans="1:33" s="249" customFormat="1" ht="18">
      <c r="A271" s="173" t="s">
        <v>1501</v>
      </c>
      <c r="B271" s="262">
        <v>1244</v>
      </c>
      <c r="C271" s="289">
        <v>0.04226548432032073</v>
      </c>
      <c r="D271" s="262">
        <v>268759211</v>
      </c>
      <c r="E271" s="289">
        <v>0.07440466455499185</v>
      </c>
      <c r="F271" s="319"/>
      <c r="G271" s="169"/>
      <c r="H271" s="169"/>
      <c r="I271" s="169"/>
      <c r="J271" s="169"/>
      <c r="K271" s="169"/>
      <c r="L271" s="168"/>
      <c r="M271" s="168"/>
      <c r="N271" s="185"/>
      <c r="O271" s="185"/>
      <c r="P271" s="185"/>
      <c r="Q271" s="185"/>
      <c r="R271" s="185"/>
      <c r="S271" s="185"/>
      <c r="T271" s="185"/>
      <c r="U271" s="185"/>
      <c r="V271" s="185"/>
      <c r="W271" s="185"/>
      <c r="X271" s="185"/>
      <c r="Y271" s="185"/>
      <c r="Z271" s="185"/>
      <c r="AA271" s="185"/>
      <c r="AB271" s="185"/>
      <c r="AC271" s="185"/>
      <c r="AD271" s="185"/>
      <c r="AE271" s="185"/>
      <c r="AF271" s="185"/>
      <c r="AG271" s="185"/>
    </row>
    <row r="272" spans="1:33" s="249" customFormat="1" ht="18">
      <c r="A272" s="173" t="s">
        <v>1502</v>
      </c>
      <c r="B272" s="262">
        <v>2507</v>
      </c>
      <c r="C272" s="289">
        <v>0.08517650256514796</v>
      </c>
      <c r="D272" s="262">
        <v>556723446.01</v>
      </c>
      <c r="E272" s="289">
        <v>0.15412614546733866</v>
      </c>
      <c r="F272" s="319"/>
      <c r="G272" s="169"/>
      <c r="H272" s="169"/>
      <c r="I272" s="169"/>
      <c r="J272" s="169"/>
      <c r="K272" s="169"/>
      <c r="L272" s="168"/>
      <c r="M272" s="168"/>
      <c r="N272" s="185"/>
      <c r="O272" s="185"/>
      <c r="P272" s="185"/>
      <c r="Q272" s="185"/>
      <c r="R272" s="185"/>
      <c r="S272" s="185"/>
      <c r="T272" s="185"/>
      <c r="U272" s="185"/>
      <c r="V272" s="185"/>
      <c r="W272" s="185"/>
      <c r="X272" s="185"/>
      <c r="Y272" s="185"/>
      <c r="Z272" s="185"/>
      <c r="AA272" s="185"/>
      <c r="AB272" s="185"/>
      <c r="AC272" s="185"/>
      <c r="AD272" s="185"/>
      <c r="AE272" s="185"/>
      <c r="AF272" s="185"/>
      <c r="AG272" s="185"/>
    </row>
    <row r="273" spans="1:33" s="249" customFormat="1" ht="18">
      <c r="A273" s="173" t="s">
        <v>1503</v>
      </c>
      <c r="B273" s="262">
        <v>2168</v>
      </c>
      <c r="C273" s="289">
        <v>0.07365881833316346</v>
      </c>
      <c r="D273" s="262">
        <v>418340149.89000005</v>
      </c>
      <c r="E273" s="289">
        <v>0.11581541115050552</v>
      </c>
      <c r="F273" s="319"/>
      <c r="G273" s="319"/>
      <c r="H273" s="169"/>
      <c r="I273" s="169"/>
      <c r="J273" s="169"/>
      <c r="K273" s="169"/>
      <c r="L273" s="168"/>
      <c r="M273" s="168"/>
      <c r="N273" s="185"/>
      <c r="O273" s="185"/>
      <c r="P273" s="185"/>
      <c r="Q273" s="185"/>
      <c r="R273" s="185"/>
      <c r="S273" s="185"/>
      <c r="T273" s="185"/>
      <c r="U273" s="185"/>
      <c r="V273" s="185"/>
      <c r="W273" s="185"/>
      <c r="X273" s="185"/>
      <c r="Y273" s="185"/>
      <c r="Z273" s="185"/>
      <c r="AA273" s="185"/>
      <c r="AB273" s="185"/>
      <c r="AC273" s="185"/>
      <c r="AD273" s="185"/>
      <c r="AE273" s="185"/>
      <c r="AF273" s="185"/>
      <c r="AG273" s="185"/>
    </row>
    <row r="274" spans="1:33" s="249" customFormat="1" ht="18">
      <c r="A274" s="173" t="s">
        <v>1504</v>
      </c>
      <c r="B274" s="262">
        <v>2027</v>
      </c>
      <c r="C274" s="289">
        <v>0.06886827710393097</v>
      </c>
      <c r="D274" s="262">
        <v>361686650.06</v>
      </c>
      <c r="E274" s="289">
        <v>0.1001311686085171</v>
      </c>
      <c r="F274" s="319"/>
      <c r="G274" s="169"/>
      <c r="H274" s="169"/>
      <c r="I274" s="169"/>
      <c r="J274" s="169"/>
      <c r="K274" s="169"/>
      <c r="L274" s="168"/>
      <c r="M274" s="168"/>
      <c r="N274" s="185"/>
      <c r="O274" s="185"/>
      <c r="P274" s="185"/>
      <c r="Q274" s="185"/>
      <c r="R274" s="185"/>
      <c r="S274" s="185"/>
      <c r="T274" s="185"/>
      <c r="U274" s="185"/>
      <c r="V274" s="185"/>
      <c r="W274" s="185"/>
      <c r="X274" s="185"/>
      <c r="Y274" s="185"/>
      <c r="Z274" s="185"/>
      <c r="AA274" s="185"/>
      <c r="AB274" s="185"/>
      <c r="AC274" s="185"/>
      <c r="AD274" s="185"/>
      <c r="AE274" s="185"/>
      <c r="AF274" s="185"/>
      <c r="AG274" s="185"/>
    </row>
    <row r="275" spans="1:33" s="249" customFormat="1" ht="18">
      <c r="A275" s="173" t="s">
        <v>1505</v>
      </c>
      <c r="B275" s="262">
        <v>3261</v>
      </c>
      <c r="C275" s="289">
        <v>0.110794006727143</v>
      </c>
      <c r="D275" s="262">
        <v>518630392.78999996</v>
      </c>
      <c r="E275" s="289">
        <v>0.14358027120255096</v>
      </c>
      <c r="F275" s="319"/>
      <c r="G275" s="169"/>
      <c r="H275" s="169"/>
      <c r="I275" s="169"/>
      <c r="J275" s="169"/>
      <c r="K275" s="169"/>
      <c r="L275" s="168"/>
      <c r="M275" s="168"/>
      <c r="N275" s="185"/>
      <c r="O275" s="185"/>
      <c r="P275" s="185"/>
      <c r="Q275" s="185"/>
      <c r="R275" s="185"/>
      <c r="S275" s="185"/>
      <c r="T275" s="185"/>
      <c r="U275" s="185"/>
      <c r="V275" s="185"/>
      <c r="W275" s="185"/>
      <c r="X275" s="185"/>
      <c r="Y275" s="185"/>
      <c r="Z275" s="185"/>
      <c r="AA275" s="185"/>
      <c r="AB275" s="185"/>
      <c r="AC275" s="185"/>
      <c r="AD275" s="185"/>
      <c r="AE275" s="185"/>
      <c r="AF275" s="185"/>
      <c r="AG275" s="185"/>
    </row>
    <row r="276" spans="1:33" s="249" customFormat="1" ht="18">
      <c r="A276" s="173" t="s">
        <v>1506</v>
      </c>
      <c r="B276" s="262">
        <v>2712</v>
      </c>
      <c r="C276" s="289">
        <v>0.09214147385587605</v>
      </c>
      <c r="D276" s="262">
        <v>397907935.75</v>
      </c>
      <c r="E276" s="289">
        <v>0.11015885324670045</v>
      </c>
      <c r="F276" s="319"/>
      <c r="G276" s="169"/>
      <c r="H276" s="169"/>
      <c r="I276" s="169"/>
      <c r="J276" s="169"/>
      <c r="K276" s="169"/>
      <c r="L276" s="168"/>
      <c r="M276" s="168"/>
      <c r="N276" s="185"/>
      <c r="O276" s="185"/>
      <c r="P276" s="185"/>
      <c r="Q276" s="185"/>
      <c r="R276" s="185"/>
      <c r="S276" s="185"/>
      <c r="T276" s="185"/>
      <c r="U276" s="185"/>
      <c r="V276" s="185"/>
      <c r="W276" s="185"/>
      <c r="X276" s="185"/>
      <c r="Y276" s="185"/>
      <c r="Z276" s="185"/>
      <c r="AA276" s="185"/>
      <c r="AB276" s="185"/>
      <c r="AC276" s="185"/>
      <c r="AD276" s="185"/>
      <c r="AE276" s="185"/>
      <c r="AF276" s="185"/>
      <c r="AG276" s="185"/>
    </row>
    <row r="277" spans="1:33" s="249" customFormat="1" ht="18">
      <c r="A277" s="173" t="s">
        <v>1507</v>
      </c>
      <c r="B277" s="262">
        <v>265</v>
      </c>
      <c r="C277" s="289">
        <v>0.00900349947338022</v>
      </c>
      <c r="D277" s="262">
        <v>30073739.34</v>
      </c>
      <c r="E277" s="289">
        <v>0.008325766693469575</v>
      </c>
      <c r="F277" s="319"/>
      <c r="G277" s="169"/>
      <c r="H277" s="169"/>
      <c r="I277" s="169"/>
      <c r="J277" s="169"/>
      <c r="K277" s="169"/>
      <c r="L277" s="168"/>
      <c r="M277" s="168"/>
      <c r="N277" s="185"/>
      <c r="O277" s="185"/>
      <c r="P277" s="185"/>
      <c r="Q277" s="185"/>
      <c r="R277" s="185"/>
      <c r="S277" s="185"/>
      <c r="T277" s="185"/>
      <c r="U277" s="185"/>
      <c r="V277" s="185"/>
      <c r="W277" s="185"/>
      <c r="X277" s="185"/>
      <c r="Y277" s="185"/>
      <c r="Z277" s="185"/>
      <c r="AA277" s="185"/>
      <c r="AB277" s="185"/>
      <c r="AC277" s="185"/>
      <c r="AD277" s="185"/>
      <c r="AE277" s="185"/>
      <c r="AF277" s="185"/>
      <c r="AG277" s="185"/>
    </row>
    <row r="278" spans="1:33" s="249" customFormat="1" ht="18">
      <c r="A278" s="173" t="s">
        <v>1508</v>
      </c>
      <c r="B278" s="262">
        <v>787</v>
      </c>
      <c r="C278" s="289">
        <v>0.026738694662453707</v>
      </c>
      <c r="D278" s="262">
        <v>92947457.35000001</v>
      </c>
      <c r="E278" s="289">
        <v>0.025732046018568506</v>
      </c>
      <c r="F278" s="319"/>
      <c r="G278" s="169"/>
      <c r="H278" s="169"/>
      <c r="I278" s="169"/>
      <c r="J278" s="169"/>
      <c r="K278" s="169"/>
      <c r="L278" s="168"/>
      <c r="M278" s="168"/>
      <c r="N278" s="185"/>
      <c r="O278" s="185"/>
      <c r="P278" s="185"/>
      <c r="Q278" s="185"/>
      <c r="R278" s="185"/>
      <c r="S278" s="185"/>
      <c r="T278" s="185"/>
      <c r="U278" s="185"/>
      <c r="V278" s="185"/>
      <c r="W278" s="185"/>
      <c r="X278" s="185"/>
      <c r="Y278" s="185"/>
      <c r="Z278" s="185"/>
      <c r="AA278" s="185"/>
      <c r="AB278" s="185"/>
      <c r="AC278" s="185"/>
      <c r="AD278" s="185"/>
      <c r="AE278" s="185"/>
      <c r="AF278" s="185"/>
      <c r="AG278" s="185"/>
    </row>
    <row r="279" spans="1:33" s="249" customFormat="1" ht="18">
      <c r="A279" s="173" t="s">
        <v>1509</v>
      </c>
      <c r="B279" s="262">
        <v>906</v>
      </c>
      <c r="C279" s="289">
        <v>0.03078177555804709</v>
      </c>
      <c r="D279" s="262">
        <v>100291152.81</v>
      </c>
      <c r="E279" s="289">
        <v>0.02776511195614977</v>
      </c>
      <c r="F279" s="319"/>
      <c r="G279" s="169"/>
      <c r="H279" s="169"/>
      <c r="I279" s="169"/>
      <c r="J279" s="169"/>
      <c r="K279" s="169"/>
      <c r="L279" s="168"/>
      <c r="M279" s="168"/>
      <c r="N279" s="185"/>
      <c r="O279" s="185"/>
      <c r="P279" s="185"/>
      <c r="Q279" s="185"/>
      <c r="R279" s="185"/>
      <c r="S279" s="185"/>
      <c r="T279" s="185"/>
      <c r="U279" s="185"/>
      <c r="V279" s="185"/>
      <c r="W279" s="185"/>
      <c r="X279" s="185"/>
      <c r="Y279" s="185"/>
      <c r="Z279" s="185"/>
      <c r="AA279" s="185"/>
      <c r="AB279" s="185"/>
      <c r="AC279" s="185"/>
      <c r="AD279" s="185"/>
      <c r="AE279" s="185"/>
      <c r="AF279" s="185"/>
      <c r="AG279" s="185"/>
    </row>
    <row r="280" spans="1:33" s="249" customFormat="1" ht="18">
      <c r="A280" s="173" t="s">
        <v>1510</v>
      </c>
      <c r="B280" s="262">
        <v>624</v>
      </c>
      <c r="C280" s="289">
        <v>0.021200693099582103</v>
      </c>
      <c r="D280" s="262">
        <v>60787193.63</v>
      </c>
      <c r="E280" s="289">
        <v>0.016828635321747124</v>
      </c>
      <c r="F280" s="319"/>
      <c r="G280" s="169"/>
      <c r="H280" s="169"/>
      <c r="I280" s="169"/>
      <c r="J280" s="169"/>
      <c r="K280" s="169"/>
      <c r="L280" s="168"/>
      <c r="M280" s="168"/>
      <c r="N280" s="185"/>
      <c r="O280" s="185"/>
      <c r="P280" s="185"/>
      <c r="Q280" s="185"/>
      <c r="R280" s="185"/>
      <c r="S280" s="185"/>
      <c r="T280" s="185"/>
      <c r="U280" s="185"/>
      <c r="V280" s="185"/>
      <c r="W280" s="185"/>
      <c r="X280" s="185"/>
      <c r="Y280" s="185"/>
      <c r="Z280" s="185"/>
      <c r="AA280" s="185"/>
      <c r="AB280" s="185"/>
      <c r="AC280" s="185"/>
      <c r="AD280" s="185"/>
      <c r="AE280" s="185"/>
      <c r="AF280" s="185"/>
      <c r="AG280" s="185"/>
    </row>
    <row r="281" spans="1:33" s="249" customFormat="1" ht="18">
      <c r="A281" s="173" t="s">
        <v>1511</v>
      </c>
      <c r="B281" s="262">
        <v>3243</v>
      </c>
      <c r="C281" s="289">
        <v>0.11018244827234737</v>
      </c>
      <c r="D281" s="262">
        <v>283066124.53000003</v>
      </c>
      <c r="E281" s="289">
        <v>0.07836546313769392</v>
      </c>
      <c r="F281" s="319"/>
      <c r="G281" s="169"/>
      <c r="H281" s="169"/>
      <c r="I281" s="169"/>
      <c r="J281" s="169"/>
      <c r="K281" s="169"/>
      <c r="L281" s="168"/>
      <c r="M281" s="168"/>
      <c r="N281" s="185"/>
      <c r="O281" s="185"/>
      <c r="P281" s="185"/>
      <c r="Q281" s="185"/>
      <c r="R281" s="185"/>
      <c r="S281" s="185"/>
      <c r="T281" s="185"/>
      <c r="U281" s="185"/>
      <c r="V281" s="185"/>
      <c r="W281" s="185"/>
      <c r="X281" s="185"/>
      <c r="Y281" s="185"/>
      <c r="Z281" s="185"/>
      <c r="AA281" s="185"/>
      <c r="AB281" s="185"/>
      <c r="AC281" s="185"/>
      <c r="AD281" s="185"/>
      <c r="AE281" s="185"/>
      <c r="AF281" s="185"/>
      <c r="AG281" s="185"/>
    </row>
    <row r="282" spans="1:33" s="249" customFormat="1" ht="18">
      <c r="A282" s="173" t="s">
        <v>1512</v>
      </c>
      <c r="B282" s="262">
        <v>4540</v>
      </c>
      <c r="C282" s="289">
        <v>0.15424863248734413</v>
      </c>
      <c r="D282" s="262">
        <v>297046945.53000003</v>
      </c>
      <c r="E282" s="289">
        <v>0.08223598460870832</v>
      </c>
      <c r="F282" s="319"/>
      <c r="G282" s="169"/>
      <c r="H282" s="169"/>
      <c r="I282" s="169"/>
      <c r="J282" s="169"/>
      <c r="K282" s="169"/>
      <c r="L282" s="168"/>
      <c r="M282" s="168"/>
      <c r="N282" s="185"/>
      <c r="O282" s="185"/>
      <c r="P282" s="185"/>
      <c r="Q282" s="185"/>
      <c r="R282" s="185"/>
      <c r="S282" s="185"/>
      <c r="T282" s="185"/>
      <c r="U282" s="185"/>
      <c r="V282" s="185"/>
      <c r="W282" s="185"/>
      <c r="X282" s="185"/>
      <c r="Y282" s="185"/>
      <c r="Z282" s="185"/>
      <c r="AA282" s="185"/>
      <c r="AB282" s="185"/>
      <c r="AC282" s="185"/>
      <c r="AD282" s="185"/>
      <c r="AE282" s="185"/>
      <c r="AF282" s="185"/>
      <c r="AG282" s="185"/>
    </row>
    <row r="283" spans="1:33" s="249" customFormat="1" ht="18">
      <c r="A283" s="173" t="s">
        <v>1513</v>
      </c>
      <c r="B283" s="262">
        <v>5149</v>
      </c>
      <c r="C283" s="289">
        <v>0.1749396935412632</v>
      </c>
      <c r="D283" s="262">
        <v>225868123.19</v>
      </c>
      <c r="E283" s="289">
        <v>0.0625304780330581</v>
      </c>
      <c r="F283" s="319"/>
      <c r="G283" s="169"/>
      <c r="H283" s="169"/>
      <c r="I283" s="169"/>
      <c r="J283" s="169"/>
      <c r="K283" s="169"/>
      <c r="L283" s="168"/>
      <c r="M283" s="168"/>
      <c r="N283" s="185"/>
      <c r="O283" s="185"/>
      <c r="P283" s="185"/>
      <c r="Q283" s="185"/>
      <c r="R283" s="185"/>
      <c r="S283" s="185"/>
      <c r="T283" s="185"/>
      <c r="U283" s="185"/>
      <c r="V283" s="185"/>
      <c r="W283" s="185"/>
      <c r="X283" s="185"/>
      <c r="Y283" s="185"/>
      <c r="Z283" s="185"/>
      <c r="AA283" s="185"/>
      <c r="AB283" s="185"/>
      <c r="AC283" s="185"/>
      <c r="AD283" s="185"/>
      <c r="AE283" s="185"/>
      <c r="AF283" s="185"/>
      <c r="AG283" s="185"/>
    </row>
    <row r="284" spans="1:33" s="249" customFormat="1" ht="18.75" thickBot="1">
      <c r="A284" s="324" t="s">
        <v>268</v>
      </c>
      <c r="B284" s="304">
        <v>29433</v>
      </c>
      <c r="C284" s="305">
        <v>0.9999999999999998</v>
      </c>
      <c r="D284" s="327">
        <v>3612128521.8800006</v>
      </c>
      <c r="E284" s="305">
        <v>0.9999999999999999</v>
      </c>
      <c r="F284" s="319"/>
      <c r="G284" s="169"/>
      <c r="H284" s="169"/>
      <c r="I284" s="169"/>
      <c r="J284" s="169"/>
      <c r="K284" s="169"/>
      <c r="L284" s="168"/>
      <c r="M284" s="168"/>
      <c r="N284" s="185"/>
      <c r="O284" s="185"/>
      <c r="P284" s="185"/>
      <c r="Q284" s="185"/>
      <c r="R284" s="185"/>
      <c r="S284" s="185"/>
      <c r="T284" s="185"/>
      <c r="U284" s="185"/>
      <c r="V284" s="185"/>
      <c r="W284" s="185"/>
      <c r="X284" s="185"/>
      <c r="Y284" s="185"/>
      <c r="Z284" s="185"/>
      <c r="AA284" s="185"/>
      <c r="AB284" s="185"/>
      <c r="AC284" s="185"/>
      <c r="AD284" s="185"/>
      <c r="AE284" s="185"/>
      <c r="AF284" s="185"/>
      <c r="AG284" s="185"/>
    </row>
    <row r="285" spans="1:33" s="249" customFormat="1" ht="19.5" thickBot="1" thickTop="1">
      <c r="A285" s="228"/>
      <c r="B285" s="311"/>
      <c r="C285" s="312"/>
      <c r="D285" s="328"/>
      <c r="E285" s="312"/>
      <c r="F285" s="319"/>
      <c r="G285" s="169"/>
      <c r="H285" s="169"/>
      <c r="I285" s="169"/>
      <c r="J285" s="169"/>
      <c r="K285" s="169"/>
      <c r="L285" s="168"/>
      <c r="M285" s="168"/>
      <c r="N285" s="185"/>
      <c r="O285" s="185"/>
      <c r="P285" s="185"/>
      <c r="Q285" s="185"/>
      <c r="R285" s="185"/>
      <c r="S285" s="185"/>
      <c r="T285" s="185"/>
      <c r="U285" s="185"/>
      <c r="V285" s="185"/>
      <c r="W285" s="185"/>
      <c r="X285" s="185"/>
      <c r="Y285" s="185"/>
      <c r="Z285" s="185"/>
      <c r="AA285" s="185"/>
      <c r="AB285" s="185"/>
      <c r="AC285" s="185"/>
      <c r="AD285" s="185"/>
      <c r="AE285" s="185"/>
      <c r="AF285" s="185"/>
      <c r="AG285" s="185"/>
    </row>
    <row r="286" spans="1:33" s="249" customFormat="1" ht="18">
      <c r="A286" s="316" t="s">
        <v>1514</v>
      </c>
      <c r="B286" s="295" t="s">
        <v>1414</v>
      </c>
      <c r="C286" s="295" t="s">
        <v>1415</v>
      </c>
      <c r="D286" s="295" t="s">
        <v>1416</v>
      </c>
      <c r="E286" s="295" t="s">
        <v>1417</v>
      </c>
      <c r="F286" s="319"/>
      <c r="G286" s="169"/>
      <c r="H286" s="169"/>
      <c r="I286" s="169"/>
      <c r="J286" s="169"/>
      <c r="K286" s="169"/>
      <c r="L286" s="168"/>
      <c r="M286" s="168"/>
      <c r="N286" s="185"/>
      <c r="O286" s="185"/>
      <c r="P286" s="185"/>
      <c r="Q286" s="185"/>
      <c r="R286" s="185"/>
      <c r="S286" s="185"/>
      <c r="T286" s="185"/>
      <c r="U286" s="185"/>
      <c r="V286" s="185"/>
      <c r="W286" s="185"/>
      <c r="X286" s="185"/>
      <c r="Y286" s="185"/>
      <c r="Z286" s="185"/>
      <c r="AA286" s="185"/>
      <c r="AB286" s="185"/>
      <c r="AC286" s="185"/>
      <c r="AD286" s="185"/>
      <c r="AE286" s="185"/>
      <c r="AF286" s="185"/>
      <c r="AG286" s="185"/>
    </row>
    <row r="287" spans="1:33" s="249" customFormat="1" ht="18">
      <c r="A287" s="173" t="s">
        <v>1515</v>
      </c>
      <c r="B287" s="262">
        <v>21792</v>
      </c>
      <c r="C287" s="289">
        <v>0.7403934359392519</v>
      </c>
      <c r="D287" s="262">
        <v>3019754837.32</v>
      </c>
      <c r="E287" s="289">
        <v>0.8360042614841158</v>
      </c>
      <c r="F287" s="319"/>
      <c r="G287" s="319"/>
      <c r="H287" s="169"/>
      <c r="I287" s="169"/>
      <c r="J287" s="169"/>
      <c r="K287" s="169"/>
      <c r="L287" s="168"/>
      <c r="M287" s="168"/>
      <c r="N287" s="185"/>
      <c r="O287" s="185"/>
      <c r="P287" s="185"/>
      <c r="Q287" s="185"/>
      <c r="R287" s="185"/>
      <c r="S287" s="185"/>
      <c r="T287" s="185"/>
      <c r="U287" s="185"/>
      <c r="V287" s="185"/>
      <c r="W287" s="185"/>
      <c r="X287" s="185"/>
      <c r="Y287" s="185"/>
      <c r="Z287" s="185"/>
      <c r="AA287" s="185"/>
      <c r="AB287" s="185"/>
      <c r="AC287" s="185"/>
      <c r="AD287" s="185"/>
      <c r="AE287" s="185"/>
      <c r="AF287" s="185"/>
      <c r="AG287" s="185"/>
    </row>
    <row r="288" spans="1:33" s="249" customFormat="1" ht="18">
      <c r="A288" s="173" t="s">
        <v>1516</v>
      </c>
      <c r="B288" s="262">
        <v>4379</v>
      </c>
      <c r="C288" s="289">
        <v>0.14877858186389425</v>
      </c>
      <c r="D288" s="262">
        <v>356288590.08</v>
      </c>
      <c r="E288" s="289">
        <v>0.09863674227587088</v>
      </c>
      <c r="F288" s="319"/>
      <c r="G288" s="169"/>
      <c r="H288" s="169"/>
      <c r="I288" s="169"/>
      <c r="J288" s="169"/>
      <c r="K288" s="169"/>
      <c r="L288" s="168"/>
      <c r="M288" s="168"/>
      <c r="N288" s="185"/>
      <c r="O288" s="185"/>
      <c r="P288" s="185"/>
      <c r="Q288" s="185"/>
      <c r="R288" s="185"/>
      <c r="S288" s="185"/>
      <c r="T288" s="185"/>
      <c r="U288" s="185"/>
      <c r="V288" s="185"/>
      <c r="W288" s="185"/>
      <c r="X288" s="185"/>
      <c r="Y288" s="185"/>
      <c r="Z288" s="185"/>
      <c r="AA288" s="185"/>
      <c r="AB288" s="185"/>
      <c r="AC288" s="185"/>
      <c r="AD288" s="185"/>
      <c r="AE288" s="185"/>
      <c r="AF288" s="185"/>
      <c r="AG288" s="185"/>
    </row>
    <row r="289" spans="1:33" s="249" customFormat="1" ht="18">
      <c r="A289" s="173" t="s">
        <v>1517</v>
      </c>
      <c r="B289" s="262">
        <v>3262</v>
      </c>
      <c r="C289" s="289">
        <v>0.11082798219685387</v>
      </c>
      <c r="D289" s="262">
        <v>236085094.48</v>
      </c>
      <c r="E289" s="289">
        <v>0.06535899624001337</v>
      </c>
      <c r="F289" s="319"/>
      <c r="G289" s="169"/>
      <c r="H289" s="169"/>
      <c r="I289" s="169"/>
      <c r="J289" s="169"/>
      <c r="K289" s="169"/>
      <c r="L289" s="168"/>
      <c r="M289" s="168"/>
      <c r="N289" s="185"/>
      <c r="O289" s="185"/>
      <c r="P289" s="185"/>
      <c r="Q289" s="185"/>
      <c r="R289" s="185"/>
      <c r="S289" s="185"/>
      <c r="T289" s="185"/>
      <c r="U289" s="185"/>
      <c r="V289" s="185"/>
      <c r="W289" s="185"/>
      <c r="X289" s="185"/>
      <c r="Y289" s="185"/>
      <c r="Z289" s="185"/>
      <c r="AA289" s="185"/>
      <c r="AB289" s="185"/>
      <c r="AC289" s="185"/>
      <c r="AD289" s="185"/>
      <c r="AE289" s="185"/>
      <c r="AF289" s="185"/>
      <c r="AG289" s="185"/>
    </row>
    <row r="290" spans="1:33" s="249" customFormat="1" ht="18">
      <c r="A290" s="173" t="s">
        <v>1518</v>
      </c>
      <c r="B290" s="262">
        <v>0</v>
      </c>
      <c r="C290" s="289">
        <v>0</v>
      </c>
      <c r="D290" s="333">
        <v>0</v>
      </c>
      <c r="E290" s="289">
        <v>0</v>
      </c>
      <c r="F290" s="319"/>
      <c r="G290" s="169"/>
      <c r="H290" s="169"/>
      <c r="I290" s="169"/>
      <c r="J290" s="169"/>
      <c r="K290" s="169"/>
      <c r="L290" s="168"/>
      <c r="M290" s="168"/>
      <c r="N290" s="185"/>
      <c r="O290" s="185"/>
      <c r="P290" s="185"/>
      <c r="Q290" s="185"/>
      <c r="R290" s="185"/>
      <c r="S290" s="185"/>
      <c r="T290" s="185"/>
      <c r="U290" s="185"/>
      <c r="V290" s="185"/>
      <c r="W290" s="185"/>
      <c r="X290" s="185"/>
      <c r="Y290" s="185"/>
      <c r="Z290" s="185"/>
      <c r="AA290" s="185"/>
      <c r="AB290" s="185"/>
      <c r="AC290" s="185"/>
      <c r="AD290" s="185"/>
      <c r="AE290" s="185"/>
      <c r="AF290" s="185"/>
      <c r="AG290" s="185"/>
    </row>
    <row r="291" spans="1:33" s="249" customFormat="1" ht="18.75" thickBot="1">
      <c r="A291" s="324" t="s">
        <v>1519</v>
      </c>
      <c r="B291" s="304">
        <v>29433</v>
      </c>
      <c r="C291" s="305">
        <v>1</v>
      </c>
      <c r="D291" s="334">
        <v>3612128521.88</v>
      </c>
      <c r="E291" s="305">
        <v>1</v>
      </c>
      <c r="F291" s="319"/>
      <c r="G291" s="169"/>
      <c r="H291" s="169"/>
      <c r="I291" s="169"/>
      <c r="J291" s="169"/>
      <c r="K291" s="169"/>
      <c r="L291" s="168"/>
      <c r="M291" s="168"/>
      <c r="N291" s="185"/>
      <c r="O291" s="185"/>
      <c r="P291" s="185"/>
      <c r="Q291" s="185"/>
      <c r="R291" s="185"/>
      <c r="S291" s="185"/>
      <c r="T291" s="185"/>
      <c r="U291" s="185"/>
      <c r="V291" s="185"/>
      <c r="W291" s="185"/>
      <c r="X291" s="185"/>
      <c r="Y291" s="185"/>
      <c r="Z291" s="185"/>
      <c r="AA291" s="185"/>
      <c r="AB291" s="185"/>
      <c r="AC291" s="185"/>
      <c r="AD291" s="185"/>
      <c r="AE291" s="185"/>
      <c r="AF291" s="185"/>
      <c r="AG291" s="185"/>
    </row>
    <row r="292" spans="1:33" s="249" customFormat="1" ht="19.5" thickBot="1" thickTop="1">
      <c r="A292" s="169"/>
      <c r="B292" s="169"/>
      <c r="C292" s="169"/>
      <c r="D292" s="247"/>
      <c r="E292" s="169"/>
      <c r="F292" s="169"/>
      <c r="G292" s="169"/>
      <c r="H292" s="169"/>
      <c r="I292" s="169"/>
      <c r="J292" s="169"/>
      <c r="K292" s="169"/>
      <c r="L292" s="168"/>
      <c r="M292" s="168"/>
      <c r="N292" s="185"/>
      <c r="O292" s="185"/>
      <c r="P292" s="185"/>
      <c r="Q292" s="185"/>
      <c r="R292" s="185"/>
      <c r="S292" s="185"/>
      <c r="T292" s="185"/>
      <c r="U292" s="185"/>
      <c r="V292" s="185"/>
      <c r="W292" s="185"/>
      <c r="X292" s="185"/>
      <c r="Y292" s="185"/>
      <c r="Z292" s="185"/>
      <c r="AA292" s="185"/>
      <c r="AB292" s="185"/>
      <c r="AC292" s="185"/>
      <c r="AD292" s="185"/>
      <c r="AE292" s="185"/>
      <c r="AF292" s="185"/>
      <c r="AG292" s="185"/>
    </row>
    <row r="293" spans="1:33" s="249" customFormat="1" ht="18">
      <c r="A293" s="316" t="s">
        <v>1520</v>
      </c>
      <c r="B293" s="295" t="s">
        <v>1414</v>
      </c>
      <c r="C293" s="295" t="s">
        <v>1415</v>
      </c>
      <c r="D293" s="295" t="s">
        <v>1416</v>
      </c>
      <c r="E293" s="295" t="s">
        <v>1417</v>
      </c>
      <c r="F293" s="319"/>
      <c r="G293" s="319"/>
      <c r="H293" s="169"/>
      <c r="I293" s="169"/>
      <c r="J293" s="169"/>
      <c r="K293" s="169"/>
      <c r="L293" s="168"/>
      <c r="M293" s="168"/>
      <c r="N293" s="185"/>
      <c r="O293" s="185"/>
      <c r="P293" s="185"/>
      <c r="Q293" s="185"/>
      <c r="R293" s="185"/>
      <c r="S293" s="185"/>
      <c r="T293" s="185"/>
      <c r="U293" s="185"/>
      <c r="V293" s="185"/>
      <c r="W293" s="185"/>
      <c r="X293" s="185"/>
      <c r="Y293" s="185"/>
      <c r="Z293" s="185"/>
      <c r="AA293" s="185"/>
      <c r="AB293" s="185"/>
      <c r="AC293" s="185"/>
      <c r="AD293" s="185"/>
      <c r="AE293" s="185"/>
      <c r="AF293" s="185"/>
      <c r="AG293" s="185"/>
    </row>
    <row r="294" spans="1:33" s="249" customFormat="1" ht="18">
      <c r="A294" s="173" t="s">
        <v>1521</v>
      </c>
      <c r="B294" s="262">
        <v>29433</v>
      </c>
      <c r="C294" s="289">
        <v>1</v>
      </c>
      <c r="D294" s="262">
        <v>3612128521.88</v>
      </c>
      <c r="E294" s="289">
        <v>1</v>
      </c>
      <c r="F294" s="319"/>
      <c r="G294" s="169"/>
      <c r="H294" s="169"/>
      <c r="I294" s="169"/>
      <c r="J294" s="169"/>
      <c r="K294" s="169"/>
      <c r="L294" s="168"/>
      <c r="M294" s="168"/>
      <c r="N294" s="185"/>
      <c r="O294" s="185"/>
      <c r="P294" s="185"/>
      <c r="Q294" s="185"/>
      <c r="R294" s="185"/>
      <c r="S294" s="185"/>
      <c r="T294" s="185"/>
      <c r="U294" s="185"/>
      <c r="V294" s="185"/>
      <c r="W294" s="185"/>
      <c r="X294" s="185"/>
      <c r="Y294" s="185"/>
      <c r="Z294" s="185"/>
      <c r="AA294" s="185"/>
      <c r="AB294" s="185"/>
      <c r="AC294" s="185"/>
      <c r="AD294" s="185"/>
      <c r="AE294" s="185"/>
      <c r="AF294" s="185"/>
      <c r="AG294" s="185"/>
    </row>
    <row r="295" spans="1:33" s="249" customFormat="1" ht="18">
      <c r="A295" s="173" t="s">
        <v>1522</v>
      </c>
      <c r="B295" s="262">
        <v>0</v>
      </c>
      <c r="C295" s="289">
        <v>0</v>
      </c>
      <c r="D295" s="262">
        <v>0</v>
      </c>
      <c r="E295" s="289">
        <v>0</v>
      </c>
      <c r="F295" s="319"/>
      <c r="G295" s="169"/>
      <c r="H295" s="169"/>
      <c r="I295" s="169"/>
      <c r="J295" s="169"/>
      <c r="K295" s="169"/>
      <c r="L295" s="168"/>
      <c r="M295" s="168"/>
      <c r="N295" s="185"/>
      <c r="O295" s="185"/>
      <c r="P295" s="185"/>
      <c r="Q295" s="185"/>
      <c r="R295" s="185"/>
      <c r="S295" s="185"/>
      <c r="T295" s="185"/>
      <c r="U295" s="185"/>
      <c r="V295" s="185"/>
      <c r="W295" s="185"/>
      <c r="X295" s="185"/>
      <c r="Y295" s="185"/>
      <c r="Z295" s="185"/>
      <c r="AA295" s="185"/>
      <c r="AB295" s="185"/>
      <c r="AC295" s="185"/>
      <c r="AD295" s="185"/>
      <c r="AE295" s="185"/>
      <c r="AF295" s="185"/>
      <c r="AG295" s="185"/>
    </row>
    <row r="296" spans="1:33" s="249" customFormat="1" ht="18">
      <c r="A296" s="173" t="s">
        <v>1523</v>
      </c>
      <c r="B296" s="262">
        <v>0</v>
      </c>
      <c r="C296" s="289">
        <v>0</v>
      </c>
      <c r="D296" s="262">
        <v>0</v>
      </c>
      <c r="E296" s="289">
        <v>0</v>
      </c>
      <c r="F296" s="319"/>
      <c r="G296" s="169"/>
      <c r="H296" s="169"/>
      <c r="I296" s="169"/>
      <c r="J296" s="169"/>
      <c r="K296" s="169"/>
      <c r="L296" s="168"/>
      <c r="M296" s="168"/>
      <c r="N296" s="185"/>
      <c r="O296" s="185"/>
      <c r="P296" s="185"/>
      <c r="Q296" s="185"/>
      <c r="R296" s="185"/>
      <c r="S296" s="185"/>
      <c r="T296" s="185"/>
      <c r="U296" s="185"/>
      <c r="V296" s="185"/>
      <c r="W296" s="185"/>
      <c r="X296" s="185"/>
      <c r="Y296" s="185"/>
      <c r="Z296" s="185"/>
      <c r="AA296" s="185"/>
      <c r="AB296" s="185"/>
      <c r="AC296" s="185"/>
      <c r="AD296" s="185"/>
      <c r="AE296" s="185"/>
      <c r="AF296" s="185"/>
      <c r="AG296" s="185"/>
    </row>
    <row r="297" spans="1:33" s="249" customFormat="1" ht="18.75" thickBot="1">
      <c r="A297" s="324" t="s">
        <v>1519</v>
      </c>
      <c r="B297" s="304">
        <v>29433</v>
      </c>
      <c r="C297" s="305">
        <v>1</v>
      </c>
      <c r="D297" s="306">
        <v>3612128521.88</v>
      </c>
      <c r="E297" s="305">
        <v>1</v>
      </c>
      <c r="F297" s="319"/>
      <c r="G297" s="169"/>
      <c r="H297" s="169"/>
      <c r="I297" s="169"/>
      <c r="J297" s="169"/>
      <c r="K297" s="169"/>
      <c r="L297" s="168"/>
      <c r="M297" s="168"/>
      <c r="N297" s="185"/>
      <c r="O297" s="185"/>
      <c r="P297" s="185"/>
      <c r="Q297" s="185"/>
      <c r="R297" s="185"/>
      <c r="S297" s="185"/>
      <c r="T297" s="185"/>
      <c r="U297" s="185"/>
      <c r="V297" s="185"/>
      <c r="W297" s="185"/>
      <c r="X297" s="185"/>
      <c r="Y297" s="185"/>
      <c r="Z297" s="185"/>
      <c r="AA297" s="185"/>
      <c r="AB297" s="185"/>
      <c r="AC297" s="185"/>
      <c r="AD297" s="185"/>
      <c r="AE297" s="185"/>
      <c r="AF297" s="185"/>
      <c r="AG297" s="185"/>
    </row>
    <row r="298" spans="1:33" s="249" customFormat="1" ht="19.5" thickBot="1" thickTop="1">
      <c r="A298" s="172"/>
      <c r="B298" s="172"/>
      <c r="C298" s="172"/>
      <c r="D298" s="335"/>
      <c r="E298" s="172"/>
      <c r="F298" s="319"/>
      <c r="G298" s="169"/>
      <c r="H298" s="169"/>
      <c r="I298" s="169"/>
      <c r="J298" s="169"/>
      <c r="K298" s="169"/>
      <c r="L298" s="168"/>
      <c r="M298" s="168"/>
      <c r="N298" s="185"/>
      <c r="O298" s="185"/>
      <c r="P298" s="185"/>
      <c r="Q298" s="185"/>
      <c r="R298" s="185"/>
      <c r="S298" s="185"/>
      <c r="T298" s="185"/>
      <c r="U298" s="185"/>
      <c r="V298" s="185"/>
      <c r="W298" s="185"/>
      <c r="X298" s="185"/>
      <c r="Y298" s="185"/>
      <c r="Z298" s="185"/>
      <c r="AA298" s="185"/>
      <c r="AB298" s="185"/>
      <c r="AC298" s="185"/>
      <c r="AD298" s="185"/>
      <c r="AE298" s="185"/>
      <c r="AF298" s="185"/>
      <c r="AG298" s="185"/>
    </row>
    <row r="299" spans="1:33" s="249" customFormat="1" ht="18">
      <c r="A299" s="316" t="s">
        <v>1524</v>
      </c>
      <c r="B299" s="295" t="s">
        <v>1414</v>
      </c>
      <c r="C299" s="295" t="s">
        <v>1415</v>
      </c>
      <c r="D299" s="295" t="s">
        <v>1416</v>
      </c>
      <c r="E299" s="295" t="s">
        <v>1417</v>
      </c>
      <c r="F299" s="319"/>
      <c r="G299" s="169"/>
      <c r="H299" s="169"/>
      <c r="I299" s="169"/>
      <c r="J299" s="169"/>
      <c r="K299" s="169"/>
      <c r="L299" s="168"/>
      <c r="M299" s="168"/>
      <c r="N299" s="185"/>
      <c r="O299" s="185"/>
      <c r="P299" s="185"/>
      <c r="Q299" s="185"/>
      <c r="R299" s="185"/>
      <c r="S299" s="185"/>
      <c r="T299" s="185"/>
      <c r="U299" s="185"/>
      <c r="V299" s="185"/>
      <c r="W299" s="185"/>
      <c r="X299" s="185"/>
      <c r="Y299" s="185"/>
      <c r="Z299" s="185"/>
      <c r="AA299" s="185"/>
      <c r="AB299" s="185"/>
      <c r="AC299" s="185"/>
      <c r="AD299" s="185"/>
      <c r="AE299" s="185"/>
      <c r="AF299" s="185"/>
      <c r="AG299" s="185"/>
    </row>
    <row r="300" spans="1:33" s="249" customFormat="1" ht="18">
      <c r="A300" s="173" t="s">
        <v>1525</v>
      </c>
      <c r="B300" s="262">
        <v>29433</v>
      </c>
      <c r="C300" s="289">
        <v>1</v>
      </c>
      <c r="D300" s="262">
        <v>3612128521.88</v>
      </c>
      <c r="E300" s="289">
        <v>1</v>
      </c>
      <c r="F300" s="319"/>
      <c r="G300" s="169"/>
      <c r="H300" s="169"/>
      <c r="I300" s="169"/>
      <c r="J300" s="169"/>
      <c r="K300" s="169"/>
      <c r="L300" s="168"/>
      <c r="M300" s="168"/>
      <c r="N300" s="185"/>
      <c r="O300" s="185"/>
      <c r="P300" s="185"/>
      <c r="Q300" s="185"/>
      <c r="R300" s="185"/>
      <c r="S300" s="185"/>
      <c r="T300" s="185"/>
      <c r="U300" s="185"/>
      <c r="V300" s="185"/>
      <c r="W300" s="185"/>
      <c r="X300" s="185"/>
      <c r="Y300" s="185"/>
      <c r="Z300" s="185"/>
      <c r="AA300" s="185"/>
      <c r="AB300" s="185"/>
      <c r="AC300" s="185"/>
      <c r="AD300" s="185"/>
      <c r="AE300" s="185"/>
      <c r="AF300" s="185"/>
      <c r="AG300" s="185"/>
    </row>
    <row r="301" spans="1:33" s="249" customFormat="1" ht="18">
      <c r="A301" s="173" t="s">
        <v>1526</v>
      </c>
      <c r="B301" s="262">
        <v>0</v>
      </c>
      <c r="C301" s="289">
        <v>0</v>
      </c>
      <c r="D301" s="262">
        <v>0</v>
      </c>
      <c r="E301" s="289">
        <v>0</v>
      </c>
      <c r="F301" s="319"/>
      <c r="G301" s="169"/>
      <c r="H301" s="169"/>
      <c r="I301" s="169"/>
      <c r="J301" s="169"/>
      <c r="K301" s="169"/>
      <c r="L301" s="168"/>
      <c r="M301" s="168"/>
      <c r="N301" s="185"/>
      <c r="O301" s="185"/>
      <c r="P301" s="185"/>
      <c r="Q301" s="185"/>
      <c r="R301" s="185"/>
      <c r="S301" s="185"/>
      <c r="T301" s="185"/>
      <c r="U301" s="185"/>
      <c r="V301" s="185"/>
      <c r="W301" s="185"/>
      <c r="X301" s="185"/>
      <c r="Y301" s="185"/>
      <c r="Z301" s="185"/>
      <c r="AA301" s="185"/>
      <c r="AB301" s="185"/>
      <c r="AC301" s="185"/>
      <c r="AD301" s="185"/>
      <c r="AE301" s="185"/>
      <c r="AF301" s="185"/>
      <c r="AG301" s="185"/>
    </row>
    <row r="302" spans="1:33" s="249" customFormat="1" ht="18">
      <c r="A302" s="173" t="s">
        <v>1527</v>
      </c>
      <c r="B302" s="262">
        <v>0</v>
      </c>
      <c r="C302" s="289">
        <v>0</v>
      </c>
      <c r="D302" s="262">
        <v>0</v>
      </c>
      <c r="E302" s="289">
        <v>0</v>
      </c>
      <c r="F302" s="319"/>
      <c r="G302" s="169"/>
      <c r="H302" s="169"/>
      <c r="I302" s="169"/>
      <c r="J302" s="169"/>
      <c r="K302" s="169"/>
      <c r="L302" s="168"/>
      <c r="M302" s="168"/>
      <c r="N302" s="185"/>
      <c r="O302" s="185"/>
      <c r="P302" s="185"/>
      <c r="Q302" s="185"/>
      <c r="R302" s="185"/>
      <c r="S302" s="185"/>
      <c r="T302" s="185"/>
      <c r="U302" s="185"/>
      <c r="V302" s="185"/>
      <c r="W302" s="185"/>
      <c r="X302" s="185"/>
      <c r="Y302" s="185"/>
      <c r="Z302" s="185"/>
      <c r="AA302" s="185"/>
      <c r="AB302" s="185"/>
      <c r="AC302" s="185"/>
      <c r="AD302" s="185"/>
      <c r="AE302" s="185"/>
      <c r="AF302" s="185"/>
      <c r="AG302" s="185"/>
    </row>
    <row r="303" spans="1:33" s="249" customFormat="1" ht="18.75" thickBot="1">
      <c r="A303" s="324" t="s">
        <v>1519</v>
      </c>
      <c r="B303" s="304">
        <v>29433</v>
      </c>
      <c r="C303" s="305">
        <v>1</v>
      </c>
      <c r="D303" s="306">
        <v>3612128521.88</v>
      </c>
      <c r="E303" s="305">
        <v>1</v>
      </c>
      <c r="F303" s="319"/>
      <c r="G303" s="319"/>
      <c r="H303" s="169"/>
      <c r="I303" s="169"/>
      <c r="J303" s="169"/>
      <c r="K303" s="169"/>
      <c r="L303" s="168"/>
      <c r="M303" s="168"/>
      <c r="N303" s="185"/>
      <c r="O303" s="185"/>
      <c r="P303" s="185"/>
      <c r="Q303" s="185"/>
      <c r="R303" s="185"/>
      <c r="S303" s="185"/>
      <c r="T303" s="185"/>
      <c r="U303" s="185"/>
      <c r="V303" s="185"/>
      <c r="W303" s="185"/>
      <c r="X303" s="185"/>
      <c r="Y303" s="185"/>
      <c r="Z303" s="185"/>
      <c r="AA303" s="185"/>
      <c r="AB303" s="185"/>
      <c r="AC303" s="185"/>
      <c r="AD303" s="185"/>
      <c r="AE303" s="185"/>
      <c r="AF303" s="185"/>
      <c r="AG303" s="185"/>
    </row>
    <row r="304" spans="1:33" s="249" customFormat="1" ht="19.5" thickBot="1" thickTop="1">
      <c r="A304" s="172"/>
      <c r="B304" s="172"/>
      <c r="C304" s="172"/>
      <c r="D304" s="335"/>
      <c r="E304" s="172"/>
      <c r="F304" s="319"/>
      <c r="G304" s="169"/>
      <c r="H304" s="169"/>
      <c r="I304" s="169"/>
      <c r="J304" s="169"/>
      <c r="K304" s="169"/>
      <c r="L304" s="168"/>
      <c r="M304" s="168"/>
      <c r="N304" s="185"/>
      <c r="O304" s="185"/>
      <c r="P304" s="185"/>
      <c r="Q304" s="185"/>
      <c r="R304" s="185"/>
      <c r="S304" s="185"/>
      <c r="T304" s="185"/>
      <c r="U304" s="185"/>
      <c r="V304" s="185"/>
      <c r="W304" s="185"/>
      <c r="X304" s="185"/>
      <c r="Y304" s="185"/>
      <c r="Z304" s="185"/>
      <c r="AA304" s="185"/>
      <c r="AB304" s="185"/>
      <c r="AC304" s="185"/>
      <c r="AD304" s="185"/>
      <c r="AE304" s="185"/>
      <c r="AF304" s="185"/>
      <c r="AG304" s="185"/>
    </row>
    <row r="305" spans="1:33" s="249" customFormat="1" ht="18">
      <c r="A305" s="316" t="s">
        <v>1528</v>
      </c>
      <c r="B305" s="295" t="s">
        <v>1414</v>
      </c>
      <c r="C305" s="295" t="s">
        <v>1415</v>
      </c>
      <c r="D305" s="295" t="s">
        <v>1416</v>
      </c>
      <c r="E305" s="295" t="s">
        <v>1417</v>
      </c>
      <c r="F305" s="319"/>
      <c r="G305" s="169"/>
      <c r="H305" s="169"/>
      <c r="I305" s="169"/>
      <c r="J305" s="169"/>
      <c r="K305" s="169"/>
      <c r="L305" s="168"/>
      <c r="M305" s="168"/>
      <c r="N305" s="185"/>
      <c r="O305" s="185"/>
      <c r="P305" s="185"/>
      <c r="Q305" s="185"/>
      <c r="R305" s="185"/>
      <c r="S305" s="185"/>
      <c r="T305" s="185"/>
      <c r="U305" s="185"/>
      <c r="V305" s="185"/>
      <c r="W305" s="185"/>
      <c r="X305" s="185"/>
      <c r="Y305" s="185"/>
      <c r="Z305" s="185"/>
      <c r="AA305" s="185"/>
      <c r="AB305" s="185"/>
      <c r="AC305" s="185"/>
      <c r="AD305" s="185"/>
      <c r="AE305" s="185"/>
      <c r="AF305" s="185"/>
      <c r="AG305" s="185"/>
    </row>
    <row r="306" spans="1:33" s="249" customFormat="1" ht="18">
      <c r="A306" s="173" t="s">
        <v>1529</v>
      </c>
      <c r="B306" s="262">
        <v>1249</v>
      </c>
      <c r="C306" s="289">
        <v>0.04243536166887507</v>
      </c>
      <c r="D306" s="262">
        <v>31158821.16</v>
      </c>
      <c r="E306" s="289">
        <v>0.008626166253847137</v>
      </c>
      <c r="F306" s="319"/>
      <c r="G306" s="169"/>
      <c r="H306" s="169"/>
      <c r="I306" s="169"/>
      <c r="J306" s="169"/>
      <c r="K306" s="169"/>
      <c r="L306" s="168"/>
      <c r="M306" s="168"/>
      <c r="N306" s="185"/>
      <c r="O306" s="185"/>
      <c r="P306" s="185"/>
      <c r="Q306" s="185"/>
      <c r="R306" s="185"/>
      <c r="S306" s="185"/>
      <c r="T306" s="185"/>
      <c r="U306" s="185"/>
      <c r="V306" s="185"/>
      <c r="W306" s="185"/>
      <c r="X306" s="185"/>
      <c r="Y306" s="185"/>
      <c r="Z306" s="185"/>
      <c r="AA306" s="185"/>
      <c r="AB306" s="185"/>
      <c r="AC306" s="185"/>
      <c r="AD306" s="185"/>
      <c r="AE306" s="185"/>
      <c r="AF306" s="185"/>
      <c r="AG306" s="185"/>
    </row>
    <row r="307" spans="1:33" s="249" customFormat="1" ht="18">
      <c r="A307" s="173" t="s">
        <v>1530</v>
      </c>
      <c r="B307" s="262">
        <v>1960</v>
      </c>
      <c r="C307" s="289">
        <v>0.06659192063330276</v>
      </c>
      <c r="D307" s="262">
        <v>71504152.88000001</v>
      </c>
      <c r="E307" s="289">
        <v>0.0197955727341574</v>
      </c>
      <c r="F307" s="319"/>
      <c r="G307" s="169"/>
      <c r="H307" s="169"/>
      <c r="I307" s="169"/>
      <c r="J307" s="169"/>
      <c r="K307" s="169"/>
      <c r="L307" s="168"/>
      <c r="M307" s="168"/>
      <c r="N307" s="185"/>
      <c r="O307" s="185"/>
      <c r="P307" s="185"/>
      <c r="Q307" s="185"/>
      <c r="R307" s="185"/>
      <c r="S307" s="185"/>
      <c r="T307" s="185"/>
      <c r="U307" s="185"/>
      <c r="V307" s="185"/>
      <c r="W307" s="185"/>
      <c r="X307" s="185"/>
      <c r="Y307" s="185"/>
      <c r="Z307" s="185"/>
      <c r="AA307" s="185"/>
      <c r="AB307" s="185"/>
      <c r="AC307" s="185"/>
      <c r="AD307" s="185"/>
      <c r="AE307" s="185"/>
      <c r="AF307" s="185"/>
      <c r="AG307" s="185"/>
    </row>
    <row r="308" spans="1:33" s="249" customFormat="1" ht="18">
      <c r="A308" s="173" t="s">
        <v>1531</v>
      </c>
      <c r="B308" s="262">
        <v>6531</v>
      </c>
      <c r="C308" s="289">
        <v>0.22189379268168383</v>
      </c>
      <c r="D308" s="262">
        <v>399041190.02</v>
      </c>
      <c r="E308" s="289">
        <v>0.11047258911272388</v>
      </c>
      <c r="F308" s="319"/>
      <c r="G308" s="169"/>
      <c r="H308" s="169"/>
      <c r="I308" s="169"/>
      <c r="J308" s="169"/>
      <c r="K308" s="169"/>
      <c r="L308" s="168"/>
      <c r="M308" s="168"/>
      <c r="N308" s="185"/>
      <c r="O308" s="185"/>
      <c r="P308" s="185"/>
      <c r="Q308" s="185"/>
      <c r="R308" s="185"/>
      <c r="S308" s="185"/>
      <c r="T308" s="185"/>
      <c r="U308" s="185"/>
      <c r="V308" s="185"/>
      <c r="W308" s="185"/>
      <c r="X308" s="185"/>
      <c r="Y308" s="185"/>
      <c r="Z308" s="185"/>
      <c r="AA308" s="185"/>
      <c r="AB308" s="185"/>
      <c r="AC308" s="185"/>
      <c r="AD308" s="185"/>
      <c r="AE308" s="185"/>
      <c r="AF308" s="185"/>
      <c r="AG308" s="185"/>
    </row>
    <row r="309" spans="1:33" s="249" customFormat="1" ht="18">
      <c r="A309" s="173" t="s">
        <v>1532</v>
      </c>
      <c r="B309" s="262">
        <v>6461</v>
      </c>
      <c r="C309" s="289">
        <v>0.219515509801923</v>
      </c>
      <c r="D309" s="262">
        <v>682268818.5500001</v>
      </c>
      <c r="E309" s="289">
        <v>0.18888276383778846</v>
      </c>
      <c r="F309" s="319"/>
      <c r="G309" s="169"/>
      <c r="H309" s="169"/>
      <c r="I309" s="169"/>
      <c r="J309" s="169"/>
      <c r="K309" s="169"/>
      <c r="L309" s="168"/>
      <c r="M309" s="168"/>
      <c r="N309" s="185"/>
      <c r="O309" s="185"/>
      <c r="P309" s="185"/>
      <c r="Q309" s="185"/>
      <c r="R309" s="185"/>
      <c r="S309" s="185"/>
      <c r="T309" s="185"/>
      <c r="U309" s="185"/>
      <c r="V309" s="185"/>
      <c r="W309" s="185"/>
      <c r="X309" s="185"/>
      <c r="Y309" s="185"/>
      <c r="Z309" s="185"/>
      <c r="AA309" s="185"/>
      <c r="AB309" s="185"/>
      <c r="AC309" s="185"/>
      <c r="AD309" s="185"/>
      <c r="AE309" s="185"/>
      <c r="AF309" s="185"/>
      <c r="AG309" s="185"/>
    </row>
    <row r="310" spans="1:33" s="249" customFormat="1" ht="18">
      <c r="A310" s="173" t="s">
        <v>1533</v>
      </c>
      <c r="B310" s="262">
        <v>5270</v>
      </c>
      <c r="C310" s="289">
        <v>0.17905072537627834</v>
      </c>
      <c r="D310" s="262">
        <v>812206106.11</v>
      </c>
      <c r="E310" s="289">
        <v>0.22485526226161853</v>
      </c>
      <c r="F310" s="319"/>
      <c r="G310" s="169"/>
      <c r="H310" s="169"/>
      <c r="I310" s="169"/>
      <c r="J310" s="169"/>
      <c r="K310" s="169"/>
      <c r="L310" s="168"/>
      <c r="M310" s="168"/>
      <c r="N310" s="185"/>
      <c r="O310" s="185"/>
      <c r="P310" s="185"/>
      <c r="Q310" s="185"/>
      <c r="R310" s="185"/>
      <c r="S310" s="185"/>
      <c r="T310" s="185"/>
      <c r="U310" s="185"/>
      <c r="V310" s="185"/>
      <c r="W310" s="185"/>
      <c r="X310" s="185"/>
      <c r="Y310" s="185"/>
      <c r="Z310" s="185"/>
      <c r="AA310" s="185"/>
      <c r="AB310" s="185"/>
      <c r="AC310" s="185"/>
      <c r="AD310" s="185"/>
      <c r="AE310" s="185"/>
      <c r="AF310" s="185"/>
      <c r="AG310" s="185"/>
    </row>
    <row r="311" spans="1:33" s="249" customFormat="1" ht="18">
      <c r="A311" s="173" t="s">
        <v>1534</v>
      </c>
      <c r="B311" s="262">
        <v>4614</v>
      </c>
      <c r="C311" s="289">
        <v>0.15676281724594843</v>
      </c>
      <c r="D311" s="262">
        <v>899444621.86</v>
      </c>
      <c r="E311" s="289">
        <v>0.24900681590140847</v>
      </c>
      <c r="F311" s="319"/>
      <c r="G311" s="169"/>
      <c r="H311" s="169"/>
      <c r="I311" s="169"/>
      <c r="J311" s="169"/>
      <c r="K311" s="169"/>
      <c r="L311" s="168"/>
      <c r="M311" s="168"/>
      <c r="N311" s="185"/>
      <c r="O311" s="185"/>
      <c r="P311" s="185"/>
      <c r="Q311" s="185"/>
      <c r="R311" s="185"/>
      <c r="S311" s="185"/>
      <c r="T311" s="185"/>
      <c r="U311" s="185"/>
      <c r="V311" s="185"/>
      <c r="W311" s="185"/>
      <c r="X311" s="185"/>
      <c r="Y311" s="185"/>
      <c r="Z311" s="185"/>
      <c r="AA311" s="185"/>
      <c r="AB311" s="185"/>
      <c r="AC311" s="185"/>
      <c r="AD311" s="185"/>
      <c r="AE311" s="185"/>
      <c r="AF311" s="185"/>
      <c r="AG311" s="185"/>
    </row>
    <row r="312" spans="1:33" s="249" customFormat="1" ht="18">
      <c r="A312" s="173" t="s">
        <v>1535</v>
      </c>
      <c r="B312" s="262">
        <v>2240</v>
      </c>
      <c r="C312" s="289">
        <v>0.076105052152346</v>
      </c>
      <c r="D312" s="262">
        <v>477281311.59</v>
      </c>
      <c r="E312" s="289">
        <v>0.13213298161982062</v>
      </c>
      <c r="F312" s="319"/>
      <c r="G312" s="169"/>
      <c r="H312" s="169"/>
      <c r="I312" s="169"/>
      <c r="J312" s="169"/>
      <c r="K312" s="169"/>
      <c r="L312" s="168"/>
      <c r="M312" s="168"/>
      <c r="N312" s="185"/>
      <c r="O312" s="185"/>
      <c r="P312" s="185"/>
      <c r="Q312" s="185"/>
      <c r="R312" s="185"/>
      <c r="S312" s="185"/>
      <c r="T312" s="185"/>
      <c r="U312" s="185"/>
      <c r="V312" s="185"/>
      <c r="W312" s="185"/>
      <c r="X312" s="185"/>
      <c r="Y312" s="185"/>
      <c r="Z312" s="185"/>
      <c r="AA312" s="185"/>
      <c r="AB312" s="185"/>
      <c r="AC312" s="185"/>
      <c r="AD312" s="185"/>
      <c r="AE312" s="185"/>
      <c r="AF312" s="185"/>
      <c r="AG312" s="185"/>
    </row>
    <row r="313" spans="1:33" s="249" customFormat="1" ht="18">
      <c r="A313" s="173" t="s">
        <v>1536</v>
      </c>
      <c r="B313" s="262">
        <v>1108</v>
      </c>
      <c r="C313" s="289">
        <v>0.037644820439642575</v>
      </c>
      <c r="D313" s="262">
        <v>239223499.71</v>
      </c>
      <c r="E313" s="289">
        <v>0.06622784827863534</v>
      </c>
      <c r="F313" s="319"/>
      <c r="G313" s="169"/>
      <c r="H313" s="169"/>
      <c r="I313" s="169"/>
      <c r="J313" s="169"/>
      <c r="K313" s="169"/>
      <c r="L313" s="168"/>
      <c r="M313" s="168"/>
      <c r="N313" s="185"/>
      <c r="O313" s="185"/>
      <c r="P313" s="185"/>
      <c r="Q313" s="185"/>
      <c r="R313" s="185"/>
      <c r="S313" s="185"/>
      <c r="T313" s="185"/>
      <c r="U313" s="185"/>
      <c r="V313" s="185"/>
      <c r="W313" s="185"/>
      <c r="X313" s="185"/>
      <c r="Y313" s="185"/>
      <c r="Z313" s="185"/>
      <c r="AA313" s="185"/>
      <c r="AB313" s="185"/>
      <c r="AC313" s="185"/>
      <c r="AD313" s="185"/>
      <c r="AE313" s="185"/>
      <c r="AF313" s="185"/>
      <c r="AG313" s="185"/>
    </row>
    <row r="314" spans="1:33" s="249" customFormat="1" ht="18.75" thickBot="1">
      <c r="A314" s="324" t="s">
        <v>1519</v>
      </c>
      <c r="B314" s="304">
        <v>29433</v>
      </c>
      <c r="C314" s="305">
        <v>0.9999999999999999</v>
      </c>
      <c r="D314" s="306">
        <v>3612128521.8800006</v>
      </c>
      <c r="E314" s="305">
        <v>1</v>
      </c>
      <c r="F314" s="319"/>
      <c r="G314" s="169"/>
      <c r="H314" s="169"/>
      <c r="I314" s="169"/>
      <c r="J314" s="169"/>
      <c r="K314" s="169"/>
      <c r="L314" s="168"/>
      <c r="M314" s="168"/>
      <c r="N314" s="185"/>
      <c r="O314" s="185"/>
      <c r="P314" s="185"/>
      <c r="Q314" s="185"/>
      <c r="R314" s="185"/>
      <c r="S314" s="185"/>
      <c r="T314" s="185"/>
      <c r="U314" s="185"/>
      <c r="V314" s="185"/>
      <c r="W314" s="185"/>
      <c r="X314" s="185"/>
      <c r="Y314" s="185"/>
      <c r="Z314" s="185"/>
      <c r="AA314" s="185"/>
      <c r="AB314" s="185"/>
      <c r="AC314" s="185"/>
      <c r="AD314" s="185"/>
      <c r="AE314" s="185"/>
      <c r="AF314" s="185"/>
      <c r="AG314" s="185"/>
    </row>
    <row r="315" spans="1:33" s="249" customFormat="1" ht="19.5" thickBot="1" thickTop="1">
      <c r="A315" s="169"/>
      <c r="B315" s="169"/>
      <c r="C315" s="169"/>
      <c r="D315" s="169"/>
      <c r="E315" s="169"/>
      <c r="F315" s="319"/>
      <c r="G315" s="169"/>
      <c r="H315" s="169"/>
      <c r="I315" s="169"/>
      <c r="J315" s="169"/>
      <c r="K315" s="169"/>
      <c r="L315" s="168"/>
      <c r="M315" s="168"/>
      <c r="N315" s="185"/>
      <c r="O315" s="185"/>
      <c r="P315" s="185"/>
      <c r="Q315" s="185"/>
      <c r="R315" s="185"/>
      <c r="S315" s="185"/>
      <c r="T315" s="185"/>
      <c r="U315" s="185"/>
      <c r="V315" s="185"/>
      <c r="W315" s="185"/>
      <c r="X315" s="185"/>
      <c r="Y315" s="185"/>
      <c r="Z315" s="185"/>
      <c r="AA315" s="185"/>
      <c r="AB315" s="185"/>
      <c r="AC315" s="185"/>
      <c r="AD315" s="185"/>
      <c r="AE315" s="185"/>
      <c r="AF315" s="185"/>
      <c r="AG315" s="185"/>
    </row>
    <row r="316" spans="1:33" s="249" customFormat="1" ht="18">
      <c r="A316" s="316" t="s">
        <v>1537</v>
      </c>
      <c r="B316" s="295" t="s">
        <v>1414</v>
      </c>
      <c r="C316" s="295" t="s">
        <v>1415</v>
      </c>
      <c r="D316" s="295" t="s">
        <v>1416</v>
      </c>
      <c r="E316" s="295" t="s">
        <v>1417</v>
      </c>
      <c r="F316" s="319"/>
      <c r="G316" s="169"/>
      <c r="H316" s="169"/>
      <c r="I316" s="169"/>
      <c r="J316" s="169"/>
      <c r="K316" s="169"/>
      <c r="L316" s="168"/>
      <c r="M316" s="168"/>
      <c r="N316" s="185"/>
      <c r="O316" s="185"/>
      <c r="P316" s="185"/>
      <c r="Q316" s="185"/>
      <c r="R316" s="185"/>
      <c r="S316" s="185"/>
      <c r="T316" s="185"/>
      <c r="U316" s="185"/>
      <c r="V316" s="185"/>
      <c r="W316" s="185"/>
      <c r="X316" s="185"/>
      <c r="Y316" s="185"/>
      <c r="Z316" s="185"/>
      <c r="AA316" s="185"/>
      <c r="AB316" s="185"/>
      <c r="AC316" s="185"/>
      <c r="AD316" s="185"/>
      <c r="AE316" s="185"/>
      <c r="AF316" s="185"/>
      <c r="AG316" s="185"/>
    </row>
    <row r="317" spans="1:33" s="249" customFormat="1" ht="18">
      <c r="A317" s="173" t="s">
        <v>1538</v>
      </c>
      <c r="B317" s="262">
        <v>22486</v>
      </c>
      <c r="C317" s="289">
        <v>0.7639724119185948</v>
      </c>
      <c r="D317" s="262">
        <v>3181193023.7999997</v>
      </c>
      <c r="E317" s="289">
        <v>0.8806976287057163</v>
      </c>
      <c r="F317" s="319"/>
      <c r="G317" s="169"/>
      <c r="H317" s="169"/>
      <c r="I317" s="169"/>
      <c r="J317" s="169"/>
      <c r="K317" s="169"/>
      <c r="L317" s="168"/>
      <c r="M317" s="168"/>
      <c r="N317" s="185"/>
      <c r="O317" s="185"/>
      <c r="P317" s="185"/>
      <c r="Q317" s="185"/>
      <c r="R317" s="185"/>
      <c r="S317" s="185"/>
      <c r="T317" s="185"/>
      <c r="U317" s="185"/>
      <c r="V317" s="185"/>
      <c r="W317" s="185"/>
      <c r="X317" s="185"/>
      <c r="Y317" s="185"/>
      <c r="Z317" s="185"/>
      <c r="AA317" s="185"/>
      <c r="AB317" s="185"/>
      <c r="AC317" s="185"/>
      <c r="AD317" s="185"/>
      <c r="AE317" s="185"/>
      <c r="AF317" s="185"/>
      <c r="AG317" s="185"/>
    </row>
    <row r="318" spans="1:33" s="249" customFormat="1" ht="18">
      <c r="A318" s="173" t="s">
        <v>1539</v>
      </c>
      <c r="B318" s="262">
        <v>841</v>
      </c>
      <c r="C318" s="289">
        <v>0.02857337002684062</v>
      </c>
      <c r="D318" s="262">
        <v>132772516.49</v>
      </c>
      <c r="E318" s="289">
        <v>0.036757417596231065</v>
      </c>
      <c r="F318" s="319"/>
      <c r="G318" s="169"/>
      <c r="H318" s="169"/>
      <c r="I318" s="169"/>
      <c r="J318" s="169"/>
      <c r="K318" s="169"/>
      <c r="L318" s="168"/>
      <c r="M318" s="168"/>
      <c r="N318" s="185"/>
      <c r="O318" s="185"/>
      <c r="P318" s="185"/>
      <c r="Q318" s="185"/>
      <c r="R318" s="185"/>
      <c r="S318" s="185"/>
      <c r="T318" s="185"/>
      <c r="U318" s="185"/>
      <c r="V318" s="185"/>
      <c r="W318" s="185"/>
      <c r="X318" s="185"/>
      <c r="Y318" s="185"/>
      <c r="Z318" s="185"/>
      <c r="AA318" s="185"/>
      <c r="AB318" s="185"/>
      <c r="AC318" s="185"/>
      <c r="AD318" s="185"/>
      <c r="AE318" s="185"/>
      <c r="AF318" s="185"/>
      <c r="AG318" s="185"/>
    </row>
    <row r="319" spans="1:33" s="249" customFormat="1" ht="18">
      <c r="A319" s="173" t="s">
        <v>1540</v>
      </c>
      <c r="B319" s="262">
        <v>64</v>
      </c>
      <c r="C319" s="289">
        <v>0.0021744300614956</v>
      </c>
      <c r="D319" s="262">
        <v>5081659.01</v>
      </c>
      <c r="E319" s="289">
        <v>0.001406832281636301</v>
      </c>
      <c r="F319" s="319"/>
      <c r="G319" s="169"/>
      <c r="H319" s="169"/>
      <c r="I319" s="169"/>
      <c r="J319" s="169"/>
      <c r="K319" s="169"/>
      <c r="L319" s="168"/>
      <c r="M319" s="168"/>
      <c r="N319" s="185"/>
      <c r="O319" s="185"/>
      <c r="P319" s="185"/>
      <c r="Q319" s="185"/>
      <c r="R319" s="185"/>
      <c r="S319" s="185"/>
      <c r="T319" s="185"/>
      <c r="U319" s="185"/>
      <c r="V319" s="185"/>
      <c r="W319" s="185"/>
      <c r="X319" s="185"/>
      <c r="Y319" s="185"/>
      <c r="Z319" s="185"/>
      <c r="AA319" s="185"/>
      <c r="AB319" s="185"/>
      <c r="AC319" s="185"/>
      <c r="AD319" s="185"/>
      <c r="AE319" s="185"/>
      <c r="AF319" s="185"/>
      <c r="AG319" s="185"/>
    </row>
    <row r="320" spans="1:33" s="249" customFormat="1" ht="18">
      <c r="A320" s="173" t="s">
        <v>1541</v>
      </c>
      <c r="B320" s="262">
        <v>285</v>
      </c>
      <c r="C320" s="289">
        <v>0.009683008867597594</v>
      </c>
      <c r="D320" s="262">
        <v>13761990.360000001</v>
      </c>
      <c r="E320" s="289">
        <v>0.00380993928555934</v>
      </c>
      <c r="F320" s="319"/>
      <c r="G320" s="169"/>
      <c r="H320" s="169"/>
      <c r="I320" s="169"/>
      <c r="J320" s="169"/>
      <c r="K320" s="169"/>
      <c r="L320" s="168"/>
      <c r="M320" s="168"/>
      <c r="N320" s="185"/>
      <c r="O320" s="185"/>
      <c r="P320" s="185"/>
      <c r="Q320" s="185"/>
      <c r="R320" s="185"/>
      <c r="S320" s="185"/>
      <c r="T320" s="185"/>
      <c r="U320" s="185"/>
      <c r="V320" s="185"/>
      <c r="W320" s="185"/>
      <c r="X320" s="185"/>
      <c r="Y320" s="185"/>
      <c r="Z320" s="185"/>
      <c r="AA320" s="185"/>
      <c r="AB320" s="185"/>
      <c r="AC320" s="185"/>
      <c r="AD320" s="185"/>
      <c r="AE320" s="185"/>
      <c r="AF320" s="185"/>
      <c r="AG320" s="185"/>
    </row>
    <row r="321" spans="1:33" s="249" customFormat="1" ht="18">
      <c r="A321" s="173" t="s">
        <v>1542</v>
      </c>
      <c r="B321" s="262">
        <v>0</v>
      </c>
      <c r="C321" s="289">
        <v>0</v>
      </c>
      <c r="D321" s="262">
        <v>0</v>
      </c>
      <c r="E321" s="289">
        <v>0</v>
      </c>
      <c r="F321" s="319"/>
      <c r="G321" s="169"/>
      <c r="H321" s="169"/>
      <c r="I321" s="169"/>
      <c r="J321" s="169"/>
      <c r="K321" s="169"/>
      <c r="L321" s="168"/>
      <c r="M321" s="168"/>
      <c r="N321" s="185"/>
      <c r="O321" s="185"/>
      <c r="P321" s="185"/>
      <c r="Q321" s="185"/>
      <c r="R321" s="185"/>
      <c r="S321" s="185"/>
      <c r="T321" s="185"/>
      <c r="U321" s="185"/>
      <c r="V321" s="185"/>
      <c r="W321" s="185"/>
      <c r="X321" s="185"/>
      <c r="Y321" s="185"/>
      <c r="Z321" s="185"/>
      <c r="AA321" s="185"/>
      <c r="AB321" s="185"/>
      <c r="AC321" s="185"/>
      <c r="AD321" s="185"/>
      <c r="AE321" s="185"/>
      <c r="AF321" s="185"/>
      <c r="AG321" s="185"/>
    </row>
    <row r="322" spans="1:33" s="249" customFormat="1" ht="18">
      <c r="A322" s="173" t="s">
        <v>266</v>
      </c>
      <c r="B322" s="262">
        <v>5757</v>
      </c>
      <c r="C322" s="289">
        <v>0.1955967791254714</v>
      </c>
      <c r="D322" s="262">
        <v>279319332.21999997</v>
      </c>
      <c r="E322" s="289">
        <v>0.07732818213085701</v>
      </c>
      <c r="F322" s="319"/>
      <c r="G322" s="169"/>
      <c r="H322" s="169"/>
      <c r="I322" s="169"/>
      <c r="J322" s="169"/>
      <c r="K322" s="169"/>
      <c r="L322" s="168"/>
      <c r="M322" s="168"/>
      <c r="N322" s="185"/>
      <c r="O322" s="185"/>
      <c r="P322" s="185"/>
      <c r="Q322" s="185"/>
      <c r="R322" s="185"/>
      <c r="S322" s="185"/>
      <c r="T322" s="185"/>
      <c r="U322" s="185"/>
      <c r="V322" s="185"/>
      <c r="W322" s="185"/>
      <c r="X322" s="185"/>
      <c r="Y322" s="185"/>
      <c r="Z322" s="185"/>
      <c r="AA322" s="185"/>
      <c r="AB322" s="185"/>
      <c r="AC322" s="185"/>
      <c r="AD322" s="185"/>
      <c r="AE322" s="185"/>
      <c r="AF322" s="185"/>
      <c r="AG322" s="185"/>
    </row>
    <row r="323" spans="1:33" s="249" customFormat="1" ht="20.25" thickBot="1">
      <c r="A323" s="324" t="s">
        <v>268</v>
      </c>
      <c r="B323" s="304">
        <v>29433</v>
      </c>
      <c r="C323" s="305">
        <v>1</v>
      </c>
      <c r="D323" s="306">
        <v>3612128521.8799996</v>
      </c>
      <c r="E323" s="305">
        <v>1</v>
      </c>
      <c r="F323" s="319"/>
      <c r="G323" s="169"/>
      <c r="H323" s="169"/>
      <c r="I323" s="169"/>
      <c r="J323" s="169"/>
      <c r="K323" s="169"/>
      <c r="L323" s="168"/>
      <c r="M323" s="220"/>
      <c r="N323" s="185"/>
      <c r="O323" s="185"/>
      <c r="P323" s="185"/>
      <c r="Q323" s="185"/>
      <c r="R323" s="185"/>
      <c r="S323" s="185"/>
      <c r="T323" s="185"/>
      <c r="U323" s="185"/>
      <c r="V323" s="185"/>
      <c r="W323" s="185"/>
      <c r="X323" s="185"/>
      <c r="Y323" s="185"/>
      <c r="Z323" s="185"/>
      <c r="AA323" s="185"/>
      <c r="AB323" s="185"/>
      <c r="AC323" s="185"/>
      <c r="AD323" s="185"/>
      <c r="AE323" s="185"/>
      <c r="AF323" s="185"/>
      <c r="AG323" s="185"/>
    </row>
    <row r="324" spans="1:33" s="249" customFormat="1" ht="18.75" thickTop="1">
      <c r="A324" s="172"/>
      <c r="B324" s="169"/>
      <c r="C324" s="172"/>
      <c r="D324" s="169"/>
      <c r="E324" s="172"/>
      <c r="F324" s="169"/>
      <c r="G324" s="169"/>
      <c r="H324" s="169"/>
      <c r="I324" s="169"/>
      <c r="J324" s="169"/>
      <c r="K324" s="169"/>
      <c r="L324" s="168"/>
      <c r="M324" s="168"/>
      <c r="N324" s="185"/>
      <c r="O324" s="185"/>
      <c r="P324" s="185"/>
      <c r="Q324" s="185"/>
      <c r="R324" s="185"/>
      <c r="S324" s="185"/>
      <c r="T324" s="185"/>
      <c r="U324" s="185"/>
      <c r="V324" s="185"/>
      <c r="W324" s="185"/>
      <c r="X324" s="185"/>
      <c r="Y324" s="185"/>
      <c r="Z324" s="185"/>
      <c r="AA324" s="185"/>
      <c r="AB324" s="185"/>
      <c r="AC324" s="185"/>
      <c r="AD324" s="185"/>
      <c r="AE324" s="185"/>
      <c r="AF324" s="185"/>
      <c r="AG324" s="185"/>
    </row>
    <row r="325" spans="1:33" s="249" customFormat="1" ht="18">
      <c r="A325" s="278" t="s">
        <v>1543</v>
      </c>
      <c r="B325" s="169"/>
      <c r="C325" s="169"/>
      <c r="D325" s="169"/>
      <c r="E325" s="169"/>
      <c r="F325" s="169"/>
      <c r="G325" s="169"/>
      <c r="H325" s="169"/>
      <c r="I325" s="169"/>
      <c r="J325" s="169"/>
      <c r="K325" s="169"/>
      <c r="L325" s="168"/>
      <c r="M325" s="168"/>
      <c r="N325" s="185"/>
      <c r="O325" s="185"/>
      <c r="P325" s="185"/>
      <c r="Q325" s="185"/>
      <c r="R325" s="185"/>
      <c r="S325" s="185"/>
      <c r="T325" s="185"/>
      <c r="U325" s="185"/>
      <c r="V325" s="185"/>
      <c r="W325" s="185"/>
      <c r="X325" s="185"/>
      <c r="Y325" s="185"/>
      <c r="Z325" s="185"/>
      <c r="AA325" s="185"/>
      <c r="AB325" s="185"/>
      <c r="AC325" s="185"/>
      <c r="AD325" s="185"/>
      <c r="AE325" s="185"/>
      <c r="AF325" s="185"/>
      <c r="AG325" s="185"/>
    </row>
    <row r="326" spans="1:33" s="249" customFormat="1" ht="10.5" customHeight="1" thickBot="1">
      <c r="A326" s="278"/>
      <c r="B326" s="169"/>
      <c r="C326" s="169"/>
      <c r="D326" s="169"/>
      <c r="E326" s="169"/>
      <c r="F326" s="169"/>
      <c r="G326"/>
      <c r="H326" s="169"/>
      <c r="I326" s="169"/>
      <c r="J326" s="169"/>
      <c r="K326" s="169"/>
      <c r="L326" s="168"/>
      <c r="M326" s="168"/>
      <c r="N326" s="185"/>
      <c r="O326" s="185"/>
      <c r="P326" s="185"/>
      <c r="Q326" s="185"/>
      <c r="R326" s="185"/>
      <c r="S326" s="185"/>
      <c r="T326" s="185"/>
      <c r="U326" s="185"/>
      <c r="V326" s="185"/>
      <c r="W326" s="185"/>
      <c r="X326" s="185"/>
      <c r="Y326" s="185"/>
      <c r="Z326" s="185"/>
      <c r="AA326" s="185"/>
      <c r="AB326" s="185"/>
      <c r="AC326" s="185"/>
      <c r="AD326" s="185"/>
      <c r="AE326" s="185"/>
      <c r="AF326" s="185"/>
      <c r="AG326" s="185"/>
    </row>
    <row r="327" spans="1:33" s="249" customFormat="1" ht="18">
      <c r="A327" s="336" t="s">
        <v>1544</v>
      </c>
      <c r="B327" s="337">
        <v>9</v>
      </c>
      <c r="C327" s="337">
        <v>10</v>
      </c>
      <c r="D327" s="337">
        <v>11</v>
      </c>
      <c r="E327" s="338">
        <v>12</v>
      </c>
      <c r="F327" s="339">
        <v>13</v>
      </c>
      <c r="G327" s="339">
        <v>14</v>
      </c>
      <c r="H327" s="169"/>
      <c r="I327" s="169"/>
      <c r="J327" s="168"/>
      <c r="K327" s="168"/>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row>
    <row r="328" spans="1:33" s="249" customFormat="1" ht="18">
      <c r="A328" s="340" t="s">
        <v>1545</v>
      </c>
      <c r="B328" s="341">
        <v>41801</v>
      </c>
      <c r="C328" s="341">
        <v>42174</v>
      </c>
      <c r="D328" s="341">
        <v>42318</v>
      </c>
      <c r="E328" s="342">
        <v>42836</v>
      </c>
      <c r="F328" s="343">
        <v>43423</v>
      </c>
      <c r="G328" s="343">
        <v>43593</v>
      </c>
      <c r="H328" s="169"/>
      <c r="I328" s="169"/>
      <c r="J328" s="168"/>
      <c r="K328" s="168"/>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row>
    <row r="329" spans="1:33" s="249" customFormat="1" ht="18">
      <c r="A329" s="340" t="s">
        <v>1546</v>
      </c>
      <c r="B329" s="344" t="s">
        <v>1547</v>
      </c>
      <c r="C329" s="344" t="s">
        <v>1548</v>
      </c>
      <c r="D329" s="344" t="s">
        <v>1548</v>
      </c>
      <c r="E329" s="345" t="s">
        <v>1548</v>
      </c>
      <c r="F329" s="346" t="s">
        <v>1548</v>
      </c>
      <c r="G329" s="346" t="s">
        <v>1548</v>
      </c>
      <c r="H329" s="169"/>
      <c r="I329" s="169"/>
      <c r="J329" s="168"/>
      <c r="K329" s="168"/>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row>
    <row r="330" spans="1:33" s="249" customFormat="1" ht="18">
      <c r="A330" s="340" t="s">
        <v>1549</v>
      </c>
      <c r="B330" s="344" t="s">
        <v>1548</v>
      </c>
      <c r="C330" s="344" t="s">
        <v>1548</v>
      </c>
      <c r="D330" s="344" t="s">
        <v>1548</v>
      </c>
      <c r="E330" s="345" t="s">
        <v>1548</v>
      </c>
      <c r="F330" s="346" t="s">
        <v>1548</v>
      </c>
      <c r="G330" s="346" t="s">
        <v>1548</v>
      </c>
      <c r="H330" s="169"/>
      <c r="I330" s="169"/>
      <c r="J330" s="168"/>
      <c r="K330" s="168"/>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row>
    <row r="331" spans="1:33" s="249" customFormat="1" ht="18">
      <c r="A331" s="340" t="s">
        <v>1550</v>
      </c>
      <c r="B331" s="344" t="s">
        <v>349</v>
      </c>
      <c r="C331" s="344" t="s">
        <v>349</v>
      </c>
      <c r="D331" s="344" t="s">
        <v>349</v>
      </c>
      <c r="E331" s="345" t="s">
        <v>349</v>
      </c>
      <c r="F331" s="346" t="s">
        <v>178</v>
      </c>
      <c r="G331" s="346" t="s">
        <v>349</v>
      </c>
      <c r="H331" s="169"/>
      <c r="I331" s="169"/>
      <c r="J331" s="168"/>
      <c r="K331" s="168"/>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row>
    <row r="332" spans="1:33" s="249" customFormat="1" ht="18">
      <c r="A332" s="340" t="s">
        <v>1551</v>
      </c>
      <c r="B332" s="347">
        <v>500000000</v>
      </c>
      <c r="C332" s="347">
        <v>500000000</v>
      </c>
      <c r="D332" s="347">
        <v>500000000</v>
      </c>
      <c r="E332" s="348">
        <v>500000000</v>
      </c>
      <c r="F332" s="349">
        <v>500000000</v>
      </c>
      <c r="G332" s="349">
        <v>500000000</v>
      </c>
      <c r="H332" s="169"/>
      <c r="I332" s="169"/>
      <c r="J332" s="168"/>
      <c r="K332" s="168"/>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row>
    <row r="333" spans="1:33" s="249" customFormat="1" ht="18">
      <c r="A333" s="340" t="s">
        <v>1552</v>
      </c>
      <c r="B333" s="347">
        <v>500000000</v>
      </c>
      <c r="C333" s="347">
        <v>500000000</v>
      </c>
      <c r="D333" s="347">
        <v>500000000</v>
      </c>
      <c r="E333" s="348">
        <v>500000000</v>
      </c>
      <c r="F333" s="349">
        <v>500000000</v>
      </c>
      <c r="G333" s="349">
        <v>500000000</v>
      </c>
      <c r="H333" s="169"/>
      <c r="I333" s="169"/>
      <c r="J333" s="168"/>
      <c r="K333" s="168"/>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row>
    <row r="334" spans="1:33" s="249" customFormat="1" ht="18">
      <c r="A334" s="340" t="s">
        <v>1553</v>
      </c>
      <c r="B334" s="350">
        <v>1.2300123001230012</v>
      </c>
      <c r="C334" s="351">
        <v>1.3717421124828533</v>
      </c>
      <c r="D334" s="351">
        <v>1.4005602240896358</v>
      </c>
      <c r="E334" s="352">
        <v>1.171783454</v>
      </c>
      <c r="F334" s="350" t="s">
        <v>1554</v>
      </c>
      <c r="G334" s="350">
        <v>1.15780942456872</v>
      </c>
      <c r="H334" s="169"/>
      <c r="I334" s="169"/>
      <c r="J334" s="168"/>
      <c r="K334" s="168"/>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row>
    <row r="335" spans="1:33" s="249" customFormat="1" ht="18">
      <c r="A335" s="340" t="s">
        <v>1555</v>
      </c>
      <c r="B335" s="344" t="s">
        <v>1556</v>
      </c>
      <c r="C335" s="344" t="s">
        <v>1556</v>
      </c>
      <c r="D335" s="344" t="s">
        <v>1556</v>
      </c>
      <c r="E335" s="345" t="s">
        <v>1556</v>
      </c>
      <c r="F335" s="346" t="s">
        <v>1557</v>
      </c>
      <c r="G335" s="346" t="s">
        <v>1558</v>
      </c>
      <c r="H335" s="169"/>
      <c r="I335" s="169"/>
      <c r="J335" s="168"/>
      <c r="K335" s="168"/>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row>
    <row r="336" spans="1:33" s="249" customFormat="1" ht="18">
      <c r="A336" s="340" t="s">
        <v>1559</v>
      </c>
      <c r="B336" s="341">
        <v>44358</v>
      </c>
      <c r="C336" s="341">
        <v>44001</v>
      </c>
      <c r="D336" s="341">
        <v>44875</v>
      </c>
      <c r="E336" s="342">
        <v>45027</v>
      </c>
      <c r="F336" s="343">
        <v>45250</v>
      </c>
      <c r="G336" s="343">
        <v>45420</v>
      </c>
      <c r="H336" s="169"/>
      <c r="I336" s="169"/>
      <c r="J336" s="168"/>
      <c r="K336" s="168"/>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row>
    <row r="337" spans="1:33" s="249" customFormat="1" ht="18">
      <c r="A337" s="340" t="s">
        <v>1560</v>
      </c>
      <c r="B337" s="341">
        <v>44723</v>
      </c>
      <c r="C337" s="341">
        <v>44366</v>
      </c>
      <c r="D337" s="341">
        <v>45240</v>
      </c>
      <c r="E337" s="342">
        <v>45393</v>
      </c>
      <c r="F337" s="343">
        <v>45615</v>
      </c>
      <c r="G337" s="343">
        <v>45785</v>
      </c>
      <c r="H337" s="169"/>
      <c r="I337" s="169"/>
      <c r="J337" s="168"/>
      <c r="K337" s="168"/>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row>
    <row r="338" spans="1:33" s="249" customFormat="1" ht="18">
      <c r="A338" s="340" t="s">
        <v>1561</v>
      </c>
      <c r="B338" s="344" t="s">
        <v>1562</v>
      </c>
      <c r="C338" s="344" t="s">
        <v>1563</v>
      </c>
      <c r="D338" s="344" t="s">
        <v>1564</v>
      </c>
      <c r="E338" s="345" t="s">
        <v>1565</v>
      </c>
      <c r="F338" s="346" t="s">
        <v>1566</v>
      </c>
      <c r="G338" s="346" t="s">
        <v>1567</v>
      </c>
      <c r="H338" s="169"/>
      <c r="I338" s="169"/>
      <c r="J338" s="168"/>
      <c r="K338" s="168"/>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row>
    <row r="339" spans="1:33" s="249" customFormat="1" ht="18">
      <c r="A339" s="340" t="s">
        <v>1568</v>
      </c>
      <c r="B339" s="346" t="s">
        <v>825</v>
      </c>
      <c r="C339" s="346" t="s">
        <v>825</v>
      </c>
      <c r="D339" s="346" t="s">
        <v>825</v>
      </c>
      <c r="E339" s="345" t="s">
        <v>825</v>
      </c>
      <c r="F339" s="346" t="s">
        <v>1569</v>
      </c>
      <c r="G339" s="346" t="s">
        <v>1569</v>
      </c>
      <c r="H339" s="169"/>
      <c r="I339" s="169"/>
      <c r="J339" s="168"/>
      <c r="K339" s="168"/>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row>
    <row r="340" spans="1:33" s="249" customFormat="1" ht="18">
      <c r="A340" s="340" t="s">
        <v>1570</v>
      </c>
      <c r="B340" s="344" t="s">
        <v>1571</v>
      </c>
      <c r="C340" s="344" t="s">
        <v>1571</v>
      </c>
      <c r="D340" s="344" t="s">
        <v>1571</v>
      </c>
      <c r="E340" s="345" t="s">
        <v>1571</v>
      </c>
      <c r="F340" s="346" t="s">
        <v>1572</v>
      </c>
      <c r="G340" s="346" t="s">
        <v>1573</v>
      </c>
      <c r="H340" s="169"/>
      <c r="I340" s="169"/>
      <c r="J340" s="168"/>
      <c r="K340" s="168"/>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row>
    <row r="341" spans="1:33" s="249" customFormat="1" ht="18">
      <c r="A341" s="340" t="s">
        <v>1574</v>
      </c>
      <c r="B341" s="341" t="s">
        <v>1575</v>
      </c>
      <c r="C341" s="341" t="s">
        <v>1576</v>
      </c>
      <c r="D341" s="341" t="s">
        <v>1577</v>
      </c>
      <c r="E341" s="342" t="s">
        <v>1575</v>
      </c>
      <c r="F341" s="343" t="s">
        <v>1578</v>
      </c>
      <c r="G341" s="343" t="s">
        <v>1579</v>
      </c>
      <c r="H341" s="169"/>
      <c r="I341" s="169"/>
      <c r="J341" s="168"/>
      <c r="K341" s="168"/>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row>
    <row r="342" spans="1:33" s="249" customFormat="1" ht="18">
      <c r="A342" s="340" t="s">
        <v>1580</v>
      </c>
      <c r="B342" s="353">
        <v>0.0125</v>
      </c>
      <c r="C342" s="353">
        <v>0.005</v>
      </c>
      <c r="D342" s="353">
        <v>0.0075</v>
      </c>
      <c r="E342" s="354">
        <v>0.00375</v>
      </c>
      <c r="F342" s="355" t="s">
        <v>1581</v>
      </c>
      <c r="G342" s="355">
        <v>0.00125</v>
      </c>
      <c r="H342" s="169"/>
      <c r="I342" s="169"/>
      <c r="J342" s="168"/>
      <c r="K342" s="168"/>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row>
    <row r="343" spans="1:33" s="249" customFormat="1" ht="18">
      <c r="A343" s="340" t="s">
        <v>1582</v>
      </c>
      <c r="B343" s="353">
        <v>0.0022</v>
      </c>
      <c r="C343" s="353">
        <v>0.0004</v>
      </c>
      <c r="D343" s="353">
        <v>0.0025</v>
      </c>
      <c r="E343" s="354">
        <v>0.001</v>
      </c>
      <c r="F343" s="355" t="s">
        <v>1583</v>
      </c>
      <c r="G343" s="355">
        <v>0.0015</v>
      </c>
      <c r="H343" s="169"/>
      <c r="I343" s="169"/>
      <c r="J343" s="168"/>
      <c r="K343" s="168"/>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row>
    <row r="344" spans="1:33" s="249" customFormat="1" ht="18">
      <c r="A344" s="340" t="s">
        <v>1584</v>
      </c>
      <c r="B344" s="344" t="s">
        <v>1585</v>
      </c>
      <c r="C344" s="344" t="s">
        <v>1586</v>
      </c>
      <c r="D344" s="344" t="s">
        <v>1586</v>
      </c>
      <c r="E344" s="345" t="s">
        <v>1585</v>
      </c>
      <c r="F344" s="346" t="s">
        <v>1554</v>
      </c>
      <c r="G344" s="346" t="s">
        <v>1587</v>
      </c>
      <c r="H344" s="169"/>
      <c r="I344" s="169"/>
      <c r="J344" s="168"/>
      <c r="K344" s="168"/>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row>
    <row r="345" spans="1:33" s="249" customFormat="1" ht="18">
      <c r="A345" s="340" t="s">
        <v>1588</v>
      </c>
      <c r="B345" s="346" t="s">
        <v>349</v>
      </c>
      <c r="C345" s="346" t="s">
        <v>349</v>
      </c>
      <c r="D345" s="346" t="s">
        <v>349</v>
      </c>
      <c r="E345" s="345" t="s">
        <v>349</v>
      </c>
      <c r="F345" s="346" t="s">
        <v>1554</v>
      </c>
      <c r="G345" s="346" t="s">
        <v>1589</v>
      </c>
      <c r="H345" s="169"/>
      <c r="I345" s="169"/>
      <c r="J345" s="168"/>
      <c r="K345" s="168"/>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row>
    <row r="346" spans="1:33" s="249" customFormat="1" ht="18">
      <c r="A346" s="340" t="s">
        <v>1590</v>
      </c>
      <c r="B346" s="347">
        <v>500000000</v>
      </c>
      <c r="C346" s="347">
        <v>500000000</v>
      </c>
      <c r="D346" s="347">
        <v>500000000</v>
      </c>
      <c r="E346" s="348">
        <v>500000000</v>
      </c>
      <c r="F346" s="349" t="s">
        <v>1554</v>
      </c>
      <c r="G346" s="349">
        <v>500000000</v>
      </c>
      <c r="H346" s="169"/>
      <c r="I346" s="169"/>
      <c r="J346" s="168"/>
      <c r="K346" s="168"/>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row>
    <row r="347" spans="1:33" s="249" customFormat="1" ht="18">
      <c r="A347" s="340" t="s">
        <v>1591</v>
      </c>
      <c r="B347" s="341">
        <v>44358</v>
      </c>
      <c r="C347" s="341">
        <v>44001</v>
      </c>
      <c r="D347" s="341">
        <v>44875</v>
      </c>
      <c r="E347" s="342">
        <v>45027</v>
      </c>
      <c r="F347" s="343" t="s">
        <v>1554</v>
      </c>
      <c r="G347" s="343">
        <v>45420</v>
      </c>
      <c r="H347" s="169"/>
      <c r="I347" s="169"/>
      <c r="J347" s="168"/>
      <c r="K347" s="168"/>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row>
    <row r="348" spans="1:33" s="249" customFormat="1" ht="18">
      <c r="A348" s="340" t="s">
        <v>1297</v>
      </c>
      <c r="B348" s="353">
        <v>0.0125</v>
      </c>
      <c r="C348" s="353">
        <v>0.005</v>
      </c>
      <c r="D348" s="353">
        <v>0.0075</v>
      </c>
      <c r="E348" s="354">
        <v>0.00375</v>
      </c>
      <c r="F348" s="355" t="s">
        <v>1554</v>
      </c>
      <c r="G348" s="355">
        <v>0.00125</v>
      </c>
      <c r="H348" s="169"/>
      <c r="I348" s="169"/>
      <c r="J348" s="168"/>
      <c r="K348" s="168"/>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row>
    <row r="349" spans="1:33" s="249" customFormat="1" ht="18">
      <c r="A349" s="340" t="s">
        <v>1298</v>
      </c>
      <c r="B349" s="353" t="s">
        <v>1592</v>
      </c>
      <c r="C349" s="353" t="s">
        <v>1593</v>
      </c>
      <c r="D349" s="353" t="s">
        <v>1594</v>
      </c>
      <c r="E349" s="354" t="s">
        <v>1595</v>
      </c>
      <c r="F349" s="355" t="s">
        <v>1554</v>
      </c>
      <c r="G349" s="355" t="s">
        <v>1596</v>
      </c>
      <c r="H349" s="169"/>
      <c r="I349" s="169"/>
      <c r="J349" s="168"/>
      <c r="K349" s="168"/>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row>
    <row r="350" spans="1:33" s="249" customFormat="1" ht="18.75" thickBot="1">
      <c r="A350" s="356" t="s">
        <v>1597</v>
      </c>
      <c r="B350" s="357">
        <v>0</v>
      </c>
      <c r="C350" s="357">
        <v>0</v>
      </c>
      <c r="D350" s="357">
        <v>0</v>
      </c>
      <c r="E350" s="358">
        <v>0</v>
      </c>
      <c r="F350" s="359" t="s">
        <v>1598</v>
      </c>
      <c r="G350" s="359" t="s">
        <v>1599</v>
      </c>
      <c r="H350" s="169"/>
      <c r="I350" s="169"/>
      <c r="J350" s="168"/>
      <c r="K350" s="168"/>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row>
    <row r="351" spans="1:33" s="249" customFormat="1" ht="18">
      <c r="A351" s="360"/>
      <c r="B351" s="361"/>
      <c r="C351" s="361"/>
      <c r="D351" s="362"/>
      <c r="E351" s="363"/>
      <c r="F351" s="364"/>
      <c r="G351" s="169"/>
      <c r="H351" s="169"/>
      <c r="I351" s="169"/>
      <c r="J351" s="169"/>
      <c r="K351" s="169"/>
      <c r="L351" s="168"/>
      <c r="M351" s="168"/>
      <c r="N351" s="185"/>
      <c r="O351" s="185"/>
      <c r="P351" s="185"/>
      <c r="Q351" s="185"/>
      <c r="R351" s="185"/>
      <c r="S351" s="185"/>
      <c r="T351" s="185"/>
      <c r="U351" s="185"/>
      <c r="V351" s="185"/>
      <c r="W351" s="185"/>
      <c r="X351" s="185"/>
      <c r="Y351" s="185"/>
      <c r="Z351" s="185"/>
      <c r="AA351" s="185"/>
      <c r="AB351" s="185"/>
      <c r="AC351" s="185"/>
      <c r="AD351" s="185"/>
      <c r="AE351" s="185"/>
      <c r="AF351" s="185"/>
      <c r="AG351" s="185"/>
    </row>
    <row r="352" spans="1:33" s="249" customFormat="1" ht="18">
      <c r="A352" s="365" t="s">
        <v>1600</v>
      </c>
      <c r="B352" s="169"/>
      <c r="C352" s="169"/>
      <c r="D352" s="169"/>
      <c r="E352" s="169"/>
      <c r="F352" s="169"/>
      <c r="G352" s="169"/>
      <c r="H352" s="169"/>
      <c r="I352" s="169"/>
      <c r="J352" s="169"/>
      <c r="K352" s="169"/>
      <c r="L352" s="168"/>
      <c r="M352" s="168"/>
      <c r="N352" s="185"/>
      <c r="O352" s="185"/>
      <c r="P352" s="185"/>
      <c r="Q352" s="185"/>
      <c r="R352" s="185"/>
      <c r="S352" s="185"/>
      <c r="T352" s="185"/>
      <c r="U352" s="185"/>
      <c r="V352" s="185"/>
      <c r="W352" s="185"/>
      <c r="X352" s="185"/>
      <c r="Y352" s="185"/>
      <c r="Z352" s="185"/>
      <c r="AA352" s="185"/>
      <c r="AB352" s="185"/>
      <c r="AC352" s="185"/>
      <c r="AD352" s="185"/>
      <c r="AE352" s="185"/>
      <c r="AF352" s="185"/>
      <c r="AG352" s="185"/>
    </row>
    <row r="353" spans="1:33" s="226" customFormat="1" ht="10.5" customHeight="1" thickBot="1">
      <c r="A353" s="365"/>
      <c r="B353" s="169"/>
      <c r="C353" s="169"/>
      <c r="D353" s="169"/>
      <c r="E353" s="169"/>
      <c r="F353" s="169"/>
      <c r="G353" s="169"/>
      <c r="H353" s="169"/>
      <c r="I353" s="169"/>
      <c r="J353" s="169"/>
      <c r="K353" s="169"/>
      <c r="L353" s="168"/>
      <c r="M353" s="169"/>
      <c r="N353" s="225"/>
      <c r="O353" s="225"/>
      <c r="P353" s="225"/>
      <c r="Q353" s="225"/>
      <c r="R353" s="225"/>
      <c r="S353" s="225"/>
      <c r="T353" s="225"/>
      <c r="U353" s="225"/>
      <c r="V353" s="225"/>
      <c r="W353" s="225"/>
      <c r="X353" s="225"/>
      <c r="Y353" s="225"/>
      <c r="Z353" s="225"/>
      <c r="AA353" s="225"/>
      <c r="AB353" s="225"/>
      <c r="AC353" s="225"/>
      <c r="AD353" s="225"/>
      <c r="AE353" s="225"/>
      <c r="AF353" s="225"/>
      <c r="AG353" s="225"/>
    </row>
    <row r="354" spans="1:33" s="226" customFormat="1" ht="54.95" customHeight="1">
      <c r="A354" s="376" t="s">
        <v>1601</v>
      </c>
      <c r="B354" s="404" t="s">
        <v>1602</v>
      </c>
      <c r="C354" s="404"/>
      <c r="D354" s="404"/>
      <c r="E354" s="405" t="s">
        <v>1603</v>
      </c>
      <c r="F354" s="406"/>
      <c r="G354" s="406"/>
      <c r="H354" s="377" t="s">
        <v>1604</v>
      </c>
      <c r="I354" s="405" t="s">
        <v>1605</v>
      </c>
      <c r="J354" s="405"/>
      <c r="K354" s="405"/>
      <c r="L354" s="407"/>
      <c r="M354" s="169"/>
      <c r="N354" s="225"/>
      <c r="O354" s="225"/>
      <c r="P354" s="225"/>
      <c r="Q354" s="225"/>
      <c r="R354" s="225"/>
      <c r="S354" s="225"/>
      <c r="T354" s="225"/>
      <c r="U354" s="225"/>
      <c r="V354" s="225"/>
      <c r="W354" s="225"/>
      <c r="X354" s="225"/>
      <c r="Y354" s="225"/>
      <c r="Z354" s="225"/>
      <c r="AA354" s="225"/>
      <c r="AB354" s="225"/>
      <c r="AC354" s="225"/>
      <c r="AD354" s="225"/>
      <c r="AE354" s="225"/>
      <c r="AF354" s="225"/>
      <c r="AG354" s="225"/>
    </row>
    <row r="355" spans="1:33" s="226" customFormat="1" ht="54.95" customHeight="1">
      <c r="A355" s="366" t="s">
        <v>1606</v>
      </c>
      <c r="B355" s="408" t="s">
        <v>1607</v>
      </c>
      <c r="C355" s="409"/>
      <c r="D355" s="409"/>
      <c r="E355" s="408" t="s">
        <v>1607</v>
      </c>
      <c r="F355" s="409"/>
      <c r="G355" s="409"/>
      <c r="H355" s="375" t="s">
        <v>1608</v>
      </c>
      <c r="I355" s="408" t="s">
        <v>1609</v>
      </c>
      <c r="J355" s="409"/>
      <c r="K355" s="409"/>
      <c r="L355" s="410"/>
      <c r="M355" s="169"/>
      <c r="N355" s="225"/>
      <c r="O355" s="225"/>
      <c r="P355" s="225"/>
      <c r="Q355" s="225"/>
      <c r="R355" s="225"/>
      <c r="S355" s="225"/>
      <c r="T355" s="225"/>
      <c r="U355" s="225"/>
      <c r="V355" s="225"/>
      <c r="W355" s="225"/>
      <c r="X355" s="225"/>
      <c r="Y355" s="225"/>
      <c r="Z355" s="225"/>
      <c r="AA355" s="225"/>
      <c r="AB355" s="225"/>
      <c r="AC355" s="225"/>
      <c r="AD355" s="225"/>
      <c r="AE355" s="225"/>
      <c r="AF355" s="225"/>
      <c r="AG355" s="225"/>
    </row>
    <row r="356" spans="1:33" s="226" customFormat="1" ht="54.95" customHeight="1">
      <c r="A356" s="366" t="s">
        <v>1610</v>
      </c>
      <c r="B356" s="409" t="s">
        <v>1611</v>
      </c>
      <c r="C356" s="409"/>
      <c r="D356" s="409"/>
      <c r="E356" s="408" t="s">
        <v>1612</v>
      </c>
      <c r="F356" s="410"/>
      <c r="G356" s="410"/>
      <c r="H356" s="375" t="s">
        <v>1608</v>
      </c>
      <c r="I356" s="411" t="s">
        <v>1613</v>
      </c>
      <c r="J356" s="412"/>
      <c r="K356" s="412"/>
      <c r="L356" s="413"/>
      <c r="M356" s="169"/>
      <c r="N356" s="225"/>
      <c r="O356" s="225"/>
      <c r="P356" s="225"/>
      <c r="Q356" s="225"/>
      <c r="R356" s="225"/>
      <c r="S356" s="225"/>
      <c r="T356" s="225"/>
      <c r="U356" s="225"/>
      <c r="V356" s="225"/>
      <c r="W356" s="225"/>
      <c r="X356" s="225"/>
      <c r="Y356" s="225"/>
      <c r="Z356" s="225"/>
      <c r="AA356" s="225"/>
      <c r="AB356" s="225"/>
      <c r="AC356" s="225"/>
      <c r="AD356" s="225"/>
      <c r="AE356" s="225"/>
      <c r="AF356" s="225"/>
      <c r="AG356" s="225"/>
    </row>
    <row r="357" spans="1:33" s="226" customFormat="1" ht="54.95" customHeight="1">
      <c r="A357" s="366" t="s">
        <v>1614</v>
      </c>
      <c r="B357" s="409" t="s">
        <v>1611</v>
      </c>
      <c r="C357" s="409"/>
      <c r="D357" s="409"/>
      <c r="E357" s="408" t="s">
        <v>1615</v>
      </c>
      <c r="F357" s="410"/>
      <c r="G357" s="410"/>
      <c r="H357" s="375" t="s">
        <v>1608</v>
      </c>
      <c r="I357" s="411" t="s">
        <v>1616</v>
      </c>
      <c r="J357" s="412"/>
      <c r="K357" s="412"/>
      <c r="L357" s="413"/>
      <c r="M357" s="169"/>
      <c r="N357" s="225"/>
      <c r="O357" s="225"/>
      <c r="P357" s="225"/>
      <c r="Q357" s="225"/>
      <c r="R357" s="225"/>
      <c r="S357" s="225"/>
      <c r="T357" s="225"/>
      <c r="U357" s="225"/>
      <c r="V357" s="225"/>
      <c r="W357" s="225"/>
      <c r="X357" s="225"/>
      <c r="Y357" s="225"/>
      <c r="Z357" s="225"/>
      <c r="AA357" s="225"/>
      <c r="AB357" s="225"/>
      <c r="AC357" s="225"/>
      <c r="AD357" s="225"/>
      <c r="AE357" s="225"/>
      <c r="AF357" s="225"/>
      <c r="AG357" s="225"/>
    </row>
    <row r="358" spans="1:33" s="226" customFormat="1" ht="54.95" customHeight="1">
      <c r="A358" s="367" t="s">
        <v>634</v>
      </c>
      <c r="B358" s="408" t="s">
        <v>1617</v>
      </c>
      <c r="C358" s="409"/>
      <c r="D358" s="409"/>
      <c r="E358" s="408" t="s">
        <v>1618</v>
      </c>
      <c r="F358" s="410"/>
      <c r="G358" s="410"/>
      <c r="H358" s="375" t="s">
        <v>1619</v>
      </c>
      <c r="I358" s="408" t="s">
        <v>1620</v>
      </c>
      <c r="J358" s="409"/>
      <c r="K358" s="409"/>
      <c r="L358" s="410"/>
      <c r="M358" s="169"/>
      <c r="N358" s="225"/>
      <c r="O358" s="225"/>
      <c r="P358" s="225"/>
      <c r="Q358" s="225"/>
      <c r="R358" s="225"/>
      <c r="S358" s="225"/>
      <c r="T358" s="225"/>
      <c r="U358" s="225"/>
      <c r="V358" s="225"/>
      <c r="W358" s="225"/>
      <c r="X358" s="225"/>
      <c r="Y358" s="225"/>
      <c r="Z358" s="225"/>
      <c r="AA358" s="225"/>
      <c r="AB358" s="225"/>
      <c r="AC358" s="225"/>
      <c r="AD358" s="225"/>
      <c r="AE358" s="225"/>
      <c r="AF358" s="225"/>
      <c r="AG358" s="225"/>
    </row>
    <row r="359" spans="1:33" s="226" customFormat="1" ht="54.95" customHeight="1">
      <c r="A359" s="367" t="s">
        <v>636</v>
      </c>
      <c r="B359" s="408" t="s">
        <v>1621</v>
      </c>
      <c r="C359" s="409"/>
      <c r="D359" s="409"/>
      <c r="E359" s="408" t="s">
        <v>1618</v>
      </c>
      <c r="F359" s="410"/>
      <c r="G359" s="410"/>
      <c r="H359" s="375" t="s">
        <v>1608</v>
      </c>
      <c r="I359" s="408" t="s">
        <v>1622</v>
      </c>
      <c r="J359" s="409"/>
      <c r="K359" s="409"/>
      <c r="L359" s="410"/>
      <c r="M359" s="169"/>
      <c r="N359" s="225"/>
      <c r="O359" s="225"/>
      <c r="P359" s="225"/>
      <c r="Q359" s="225"/>
      <c r="R359" s="225"/>
      <c r="S359" s="225"/>
      <c r="T359" s="225"/>
      <c r="U359" s="225"/>
      <c r="V359" s="225"/>
      <c r="W359" s="225"/>
      <c r="X359" s="225"/>
      <c r="Y359" s="225"/>
      <c r="Z359" s="225"/>
      <c r="AA359" s="225"/>
      <c r="AB359" s="225"/>
      <c r="AC359" s="225"/>
      <c r="AD359" s="225"/>
      <c r="AE359" s="225"/>
      <c r="AF359" s="225"/>
      <c r="AG359" s="225"/>
    </row>
    <row r="360" spans="1:33" s="226" customFormat="1" ht="54.95" customHeight="1">
      <c r="A360" s="367" t="s">
        <v>1623</v>
      </c>
      <c r="B360" s="408" t="s">
        <v>1624</v>
      </c>
      <c r="C360" s="410"/>
      <c r="D360" s="410"/>
      <c r="E360" s="408" t="s">
        <v>1625</v>
      </c>
      <c r="F360" s="410"/>
      <c r="G360" s="410"/>
      <c r="H360" s="375" t="s">
        <v>1608</v>
      </c>
      <c r="I360" s="408" t="s">
        <v>1626</v>
      </c>
      <c r="J360" s="409"/>
      <c r="K360" s="409"/>
      <c r="L360" s="410"/>
      <c r="M360" s="169"/>
      <c r="N360" s="225"/>
      <c r="O360" s="225"/>
      <c r="P360" s="225"/>
      <c r="Q360" s="225"/>
      <c r="R360" s="225"/>
      <c r="S360" s="225"/>
      <c r="T360" s="225"/>
      <c r="U360" s="225"/>
      <c r="V360" s="225"/>
      <c r="W360" s="225"/>
      <c r="X360" s="225"/>
      <c r="Y360" s="225"/>
      <c r="Z360" s="225"/>
      <c r="AA360" s="225"/>
      <c r="AB360" s="225"/>
      <c r="AC360" s="225"/>
      <c r="AD360" s="225"/>
      <c r="AE360" s="225"/>
      <c r="AF360" s="225"/>
      <c r="AG360" s="225"/>
    </row>
    <row r="361" spans="1:33" s="226" customFormat="1" ht="54.95" customHeight="1">
      <c r="A361" s="367" t="s">
        <v>1627</v>
      </c>
      <c r="B361" s="408" t="s">
        <v>1624</v>
      </c>
      <c r="C361" s="408"/>
      <c r="D361" s="408"/>
      <c r="E361" s="408" t="s">
        <v>1628</v>
      </c>
      <c r="F361" s="410"/>
      <c r="G361" s="410"/>
      <c r="H361" s="375" t="s">
        <v>1608</v>
      </c>
      <c r="I361" s="408" t="s">
        <v>1629</v>
      </c>
      <c r="J361" s="409"/>
      <c r="K361" s="409"/>
      <c r="L361" s="410"/>
      <c r="M361" s="169"/>
      <c r="N361" s="225"/>
      <c r="O361" s="225"/>
      <c r="P361" s="225"/>
      <c r="Q361" s="225"/>
      <c r="R361" s="225"/>
      <c r="S361" s="225"/>
      <c r="T361" s="225"/>
      <c r="U361" s="225"/>
      <c r="V361" s="225"/>
      <c r="W361" s="225"/>
      <c r="X361" s="225"/>
      <c r="Y361" s="225"/>
      <c r="Z361" s="225"/>
      <c r="AA361" s="225"/>
      <c r="AB361" s="225"/>
      <c r="AC361" s="225"/>
      <c r="AD361" s="225"/>
      <c r="AE361" s="225"/>
      <c r="AF361" s="225"/>
      <c r="AG361" s="225"/>
    </row>
    <row r="362" spans="1:33" s="226" customFormat="1" ht="54.95" customHeight="1">
      <c r="A362" s="368" t="s">
        <v>1630</v>
      </c>
      <c r="B362" s="408" t="s">
        <v>1631</v>
      </c>
      <c r="C362" s="408"/>
      <c r="D362" s="408"/>
      <c r="E362" s="408" t="s">
        <v>1632</v>
      </c>
      <c r="F362" s="410"/>
      <c r="G362" s="410"/>
      <c r="H362" s="375" t="s">
        <v>1608</v>
      </c>
      <c r="I362" s="408" t="s">
        <v>1633</v>
      </c>
      <c r="J362" s="409"/>
      <c r="K362" s="409"/>
      <c r="L362" s="410"/>
      <c r="M362" s="169"/>
      <c r="N362" s="225"/>
      <c r="O362" s="225"/>
      <c r="P362" s="225"/>
      <c r="Q362" s="225"/>
      <c r="R362" s="225"/>
      <c r="S362" s="225"/>
      <c r="T362" s="225"/>
      <c r="U362" s="225"/>
      <c r="V362" s="225"/>
      <c r="W362" s="225"/>
      <c r="X362" s="225"/>
      <c r="Y362" s="225"/>
      <c r="Z362" s="225"/>
      <c r="AA362" s="225"/>
      <c r="AB362" s="225"/>
      <c r="AC362" s="225"/>
      <c r="AD362" s="225"/>
      <c r="AE362" s="225"/>
      <c r="AF362" s="225"/>
      <c r="AG362" s="225"/>
    </row>
    <row r="363" spans="1:33" s="226" customFormat="1" ht="54.95" customHeight="1">
      <c r="A363" s="368" t="s">
        <v>1634</v>
      </c>
      <c r="B363" s="408" t="s">
        <v>1631</v>
      </c>
      <c r="C363" s="408"/>
      <c r="D363" s="408"/>
      <c r="E363" s="408" t="s">
        <v>1635</v>
      </c>
      <c r="F363" s="410"/>
      <c r="G363" s="410"/>
      <c r="H363" s="375" t="s">
        <v>1608</v>
      </c>
      <c r="I363" s="408" t="s">
        <v>1636</v>
      </c>
      <c r="J363" s="409"/>
      <c r="K363" s="409"/>
      <c r="L363" s="410"/>
      <c r="M363" s="169"/>
      <c r="N363" s="225"/>
      <c r="O363" s="225"/>
      <c r="P363" s="225"/>
      <c r="Q363" s="225"/>
      <c r="R363" s="225"/>
      <c r="S363" s="225"/>
      <c r="T363" s="225"/>
      <c r="U363" s="225"/>
      <c r="V363" s="225"/>
      <c r="W363" s="225"/>
      <c r="X363" s="225"/>
      <c r="Y363" s="225"/>
      <c r="Z363" s="225"/>
      <c r="AA363" s="225"/>
      <c r="AB363" s="225"/>
      <c r="AC363" s="225"/>
      <c r="AD363" s="225"/>
      <c r="AE363" s="225"/>
      <c r="AF363" s="225"/>
      <c r="AG363" s="225"/>
    </row>
    <row r="364" spans="1:33" s="226" customFormat="1" ht="54.95" customHeight="1">
      <c r="A364" s="367" t="s">
        <v>1637</v>
      </c>
      <c r="B364" s="408" t="s">
        <v>1631</v>
      </c>
      <c r="C364" s="408"/>
      <c r="D364" s="408"/>
      <c r="E364" s="408" t="s">
        <v>1632</v>
      </c>
      <c r="F364" s="410"/>
      <c r="G364" s="410"/>
      <c r="H364" s="375" t="s">
        <v>1608</v>
      </c>
      <c r="I364" s="408" t="s">
        <v>1638</v>
      </c>
      <c r="J364" s="408"/>
      <c r="K364" s="408"/>
      <c r="L364" s="410"/>
      <c r="M364" s="169"/>
      <c r="N364" s="225"/>
      <c r="O364" s="225"/>
      <c r="P364" s="225"/>
      <c r="Q364" s="225"/>
      <c r="R364" s="225"/>
      <c r="S364" s="225"/>
      <c r="T364" s="225"/>
      <c r="U364" s="225"/>
      <c r="V364" s="225"/>
      <c r="W364" s="225"/>
      <c r="X364" s="225"/>
      <c r="Y364" s="225"/>
      <c r="Z364" s="225"/>
      <c r="AA364" s="225"/>
      <c r="AB364" s="225"/>
      <c r="AC364" s="225"/>
      <c r="AD364" s="225"/>
      <c r="AE364" s="225"/>
      <c r="AF364" s="225"/>
      <c r="AG364" s="225"/>
    </row>
    <row r="365" spans="1:33" s="226" customFormat="1" ht="54.95" customHeight="1">
      <c r="A365" s="367" t="s">
        <v>640</v>
      </c>
      <c r="B365" s="408" t="s">
        <v>1639</v>
      </c>
      <c r="C365" s="408"/>
      <c r="D365" s="408"/>
      <c r="E365" s="408" t="s">
        <v>1640</v>
      </c>
      <c r="F365" s="410"/>
      <c r="G365" s="410"/>
      <c r="H365" s="375" t="s">
        <v>1608</v>
      </c>
      <c r="I365" s="409" t="s">
        <v>1641</v>
      </c>
      <c r="J365" s="409"/>
      <c r="K365" s="409"/>
      <c r="L365" s="410"/>
      <c r="M365" s="169"/>
      <c r="N365" s="225"/>
      <c r="O365" s="225"/>
      <c r="P365" s="225"/>
      <c r="Q365" s="225"/>
      <c r="R365" s="225"/>
      <c r="S365" s="225"/>
      <c r="T365" s="225"/>
      <c r="U365" s="225"/>
      <c r="V365" s="225"/>
      <c r="W365" s="225"/>
      <c r="X365" s="225"/>
      <c r="Y365" s="225"/>
      <c r="Z365" s="225"/>
      <c r="AA365" s="225"/>
      <c r="AB365" s="225"/>
      <c r="AC365" s="225"/>
      <c r="AD365" s="225"/>
      <c r="AE365" s="225"/>
      <c r="AF365" s="225"/>
      <c r="AG365" s="225"/>
    </row>
    <row r="366" spans="1:33" s="226" customFormat="1" ht="54.95" customHeight="1">
      <c r="A366" s="367" t="s">
        <v>1642</v>
      </c>
      <c r="B366" s="408" t="s">
        <v>1643</v>
      </c>
      <c r="C366" s="408"/>
      <c r="D366" s="408"/>
      <c r="E366" s="408" t="s">
        <v>1644</v>
      </c>
      <c r="F366" s="410"/>
      <c r="G366" s="410"/>
      <c r="H366" s="375" t="s">
        <v>1608</v>
      </c>
      <c r="I366" s="411" t="s">
        <v>1645</v>
      </c>
      <c r="J366" s="412"/>
      <c r="K366" s="412"/>
      <c r="L366" s="414"/>
      <c r="M366" s="169"/>
      <c r="N366" s="225"/>
      <c r="O366" s="225"/>
      <c r="P366" s="225"/>
      <c r="Q366" s="225"/>
      <c r="R366" s="225"/>
      <c r="S366" s="225"/>
      <c r="T366" s="225"/>
      <c r="U366" s="225"/>
      <c r="V366" s="225"/>
      <c r="W366" s="225"/>
      <c r="X366" s="225"/>
      <c r="Y366" s="225"/>
      <c r="Z366" s="225"/>
      <c r="AA366" s="225"/>
      <c r="AB366" s="225"/>
      <c r="AC366" s="225"/>
      <c r="AD366" s="225"/>
      <c r="AE366" s="225"/>
      <c r="AF366" s="225"/>
      <c r="AG366" s="225"/>
    </row>
    <row r="367" spans="1:33" s="226" customFormat="1" ht="54.95" customHeight="1">
      <c r="A367" s="367" t="s">
        <v>1646</v>
      </c>
      <c r="B367" s="408" t="s">
        <v>1643</v>
      </c>
      <c r="C367" s="408"/>
      <c r="D367" s="408"/>
      <c r="E367" s="415" t="s">
        <v>1647</v>
      </c>
      <c r="F367" s="410"/>
      <c r="G367" s="410"/>
      <c r="H367" s="375" t="s">
        <v>1608</v>
      </c>
      <c r="I367" s="411" t="s">
        <v>1645</v>
      </c>
      <c r="J367" s="412"/>
      <c r="K367" s="412"/>
      <c r="L367" s="414"/>
      <c r="M367" s="169"/>
      <c r="N367" s="225"/>
      <c r="O367" s="225"/>
      <c r="P367" s="225"/>
      <c r="Q367" s="225"/>
      <c r="R367" s="225"/>
      <c r="S367" s="225"/>
      <c r="T367" s="225"/>
      <c r="U367" s="225"/>
      <c r="V367" s="225"/>
      <c r="W367" s="225"/>
      <c r="X367" s="225"/>
      <c r="Y367" s="225"/>
      <c r="Z367" s="225"/>
      <c r="AA367" s="225"/>
      <c r="AB367" s="225"/>
      <c r="AC367" s="225"/>
      <c r="AD367" s="225"/>
      <c r="AE367" s="225"/>
      <c r="AF367" s="225"/>
      <c r="AG367" s="225"/>
    </row>
    <row r="368" spans="1:33" s="226" customFormat="1" ht="54.95" customHeight="1">
      <c r="A368" s="367" t="s">
        <v>1648</v>
      </c>
      <c r="B368" s="408" t="s">
        <v>1643</v>
      </c>
      <c r="C368" s="408"/>
      <c r="D368" s="408"/>
      <c r="E368" s="408" t="s">
        <v>1649</v>
      </c>
      <c r="F368" s="410"/>
      <c r="G368" s="410"/>
      <c r="H368" s="375" t="s">
        <v>1608</v>
      </c>
      <c r="I368" s="411" t="s">
        <v>1645</v>
      </c>
      <c r="J368" s="412"/>
      <c r="K368" s="412"/>
      <c r="L368" s="414"/>
      <c r="M368" s="169"/>
      <c r="N368" s="225"/>
      <c r="O368" s="225"/>
      <c r="P368" s="225"/>
      <c r="Q368" s="225"/>
      <c r="R368" s="225"/>
      <c r="S368" s="225"/>
      <c r="T368" s="225"/>
      <c r="U368" s="225"/>
      <c r="V368" s="225"/>
      <c r="W368" s="225"/>
      <c r="X368" s="225"/>
      <c r="Y368" s="225"/>
      <c r="Z368" s="225"/>
      <c r="AA368" s="225"/>
      <c r="AB368" s="225"/>
      <c r="AC368" s="225"/>
      <c r="AD368" s="225"/>
      <c r="AE368" s="225"/>
      <c r="AF368" s="225"/>
      <c r="AG368" s="225"/>
    </row>
    <row r="369" spans="1:33" s="226" customFormat="1" ht="54.95" customHeight="1">
      <c r="A369" s="367" t="s">
        <v>1650</v>
      </c>
      <c r="B369" s="416" t="s">
        <v>1643</v>
      </c>
      <c r="C369" s="417"/>
      <c r="D369" s="418"/>
      <c r="E369" s="408" t="s">
        <v>1649</v>
      </c>
      <c r="F369" s="410"/>
      <c r="G369" s="410"/>
      <c r="H369" s="375" t="s">
        <v>1608</v>
      </c>
      <c r="I369" s="411" t="s">
        <v>1645</v>
      </c>
      <c r="J369" s="412"/>
      <c r="K369" s="412"/>
      <c r="L369" s="414"/>
      <c r="M369" s="169"/>
      <c r="N369" s="225"/>
      <c r="O369" s="225"/>
      <c r="P369" s="225"/>
      <c r="Q369" s="225"/>
      <c r="R369" s="225"/>
      <c r="S369" s="225"/>
      <c r="T369" s="225"/>
      <c r="U369" s="225"/>
      <c r="V369" s="225"/>
      <c r="W369" s="225"/>
      <c r="X369" s="225"/>
      <c r="Y369" s="225"/>
      <c r="Z369" s="225"/>
      <c r="AA369" s="225"/>
      <c r="AB369" s="225"/>
      <c r="AC369" s="225"/>
      <c r="AD369" s="225"/>
      <c r="AE369" s="225"/>
      <c r="AF369" s="225"/>
      <c r="AG369" s="225"/>
    </row>
    <row r="370" spans="1:33" s="226" customFormat="1" ht="54" customHeight="1" thickBot="1">
      <c r="A370" s="369" t="s">
        <v>1651</v>
      </c>
      <c r="B370" s="419" t="s">
        <v>1652</v>
      </c>
      <c r="C370" s="420"/>
      <c r="D370" s="420"/>
      <c r="E370" s="419" t="s">
        <v>1652</v>
      </c>
      <c r="F370" s="420"/>
      <c r="G370" s="420"/>
      <c r="H370" s="370" t="s">
        <v>1608</v>
      </c>
      <c r="I370" s="419" t="s">
        <v>1653</v>
      </c>
      <c r="J370" s="419"/>
      <c r="K370" s="419"/>
      <c r="L370" s="420"/>
      <c r="M370" s="225"/>
      <c r="N370" s="225"/>
      <c r="O370" s="225"/>
      <c r="P370" s="225"/>
      <c r="Q370" s="225"/>
      <c r="R370" s="225"/>
      <c r="S370" s="225"/>
      <c r="T370" s="225"/>
      <c r="U370" s="225"/>
      <c r="V370" s="225"/>
      <c r="W370" s="225"/>
      <c r="X370" s="225"/>
      <c r="Y370" s="225"/>
      <c r="Z370" s="225"/>
      <c r="AA370" s="225"/>
      <c r="AB370" s="225"/>
      <c r="AC370" s="225"/>
      <c r="AD370" s="225"/>
      <c r="AE370" s="225"/>
      <c r="AF370" s="225"/>
      <c r="AG370" s="225"/>
    </row>
    <row r="371" spans="1:33" ht="15.75">
      <c r="A371" s="185"/>
      <c r="B371" s="185"/>
      <c r="C371" s="185"/>
      <c r="D371" s="371"/>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row>
    <row r="372" spans="1:33" ht="15.75">
      <c r="A372" s="185"/>
      <c r="B372" s="185"/>
      <c r="C372" s="185"/>
      <c r="D372" s="371"/>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row>
    <row r="373" spans="1:33" ht="15.75">
      <c r="A373" s="185"/>
      <c r="B373" s="185"/>
      <c r="C373" s="185"/>
      <c r="D373" s="371"/>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row>
    <row r="374" spans="1:33" ht="15.75">
      <c r="A374" s="185"/>
      <c r="B374" s="185"/>
      <c r="C374" s="185"/>
      <c r="D374" s="371"/>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row>
    <row r="375" spans="1:33" ht="15.75">
      <c r="A375" s="185"/>
      <c r="B375" s="185"/>
      <c r="C375" s="185"/>
      <c r="D375" s="371"/>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row>
    <row r="376" spans="1:33" ht="15.75">
      <c r="A376" s="185"/>
      <c r="B376" s="185"/>
      <c r="C376" s="185"/>
      <c r="D376" s="371"/>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row>
    <row r="377" spans="1:33" ht="15.75">
      <c r="A377" s="185"/>
      <c r="B377" s="185"/>
      <c r="C377" s="185"/>
      <c r="D377" s="371"/>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row>
    <row r="378" spans="1:33" ht="15.75">
      <c r="A378" s="185"/>
      <c r="B378" s="185"/>
      <c r="C378" s="185"/>
      <c r="D378" s="371"/>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row>
    <row r="379" spans="1:33" ht="15.75">
      <c r="A379" s="185"/>
      <c r="B379" s="185"/>
      <c r="C379" s="185"/>
      <c r="D379" s="371"/>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row>
    <row r="380" spans="1:33" ht="15.75">
      <c r="A380" s="185"/>
      <c r="B380" s="185"/>
      <c r="C380" s="185"/>
      <c r="D380" s="371"/>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row>
    <row r="381" spans="1:33" ht="15.75">
      <c r="A381" s="185"/>
      <c r="B381" s="185"/>
      <c r="C381" s="185"/>
      <c r="D381" s="371"/>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row>
    <row r="382" spans="1:33" ht="15.75">
      <c r="A382" s="185"/>
      <c r="B382" s="185"/>
      <c r="C382" s="185"/>
      <c r="D382" s="371"/>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row>
    <row r="383" spans="1:33" ht="15.75">
      <c r="A383" s="185"/>
      <c r="B383" s="185"/>
      <c r="C383" s="185"/>
      <c r="D383" s="371"/>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row>
    <row r="384" spans="1:33" ht="15.75">
      <c r="A384" s="185"/>
      <c r="B384" s="185"/>
      <c r="C384" s="185"/>
      <c r="D384" s="371"/>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row>
    <row r="385" spans="1:33" ht="15.75">
      <c r="A385" s="185"/>
      <c r="B385" s="185"/>
      <c r="C385" s="185"/>
      <c r="D385" s="371"/>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row>
    <row r="386" spans="1:33" ht="15.75">
      <c r="A386" s="185"/>
      <c r="B386" s="185"/>
      <c r="C386" s="185"/>
      <c r="D386" s="371"/>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row>
    <row r="387" spans="1:33" ht="15.75">
      <c r="A387" s="185"/>
      <c r="B387" s="185"/>
      <c r="C387" s="185"/>
      <c r="D387" s="371"/>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row>
    <row r="388" spans="1:33" ht="15.75">
      <c r="A388" s="185"/>
      <c r="B388" s="185"/>
      <c r="C388" s="185"/>
      <c r="D388" s="371"/>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row>
    <row r="389" spans="1:33" ht="15.75">
      <c r="A389" s="185"/>
      <c r="B389" s="185"/>
      <c r="C389" s="185"/>
      <c r="D389" s="371"/>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row>
    <row r="390" spans="1:33" ht="15.75">
      <c r="A390" s="185"/>
      <c r="B390" s="185"/>
      <c r="C390" s="185"/>
      <c r="D390" s="371"/>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row>
    <row r="391" spans="1:33" ht="15.75">
      <c r="A391" s="185"/>
      <c r="B391" s="185"/>
      <c r="C391" s="185"/>
      <c r="D391" s="371"/>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row>
    <row r="392" spans="1:33" ht="15.75">
      <c r="A392" s="185"/>
      <c r="B392" s="185"/>
      <c r="C392" s="185"/>
      <c r="D392" s="371"/>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row>
    <row r="393" spans="1:33" ht="15.75">
      <c r="A393" s="185"/>
      <c r="B393" s="185"/>
      <c r="C393" s="185"/>
      <c r="D393" s="371"/>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row>
    <row r="394" spans="1:33" ht="15.75">
      <c r="A394" s="185"/>
      <c r="B394" s="185"/>
      <c r="C394" s="185"/>
      <c r="D394" s="371"/>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row>
    <row r="395" spans="1:33" ht="15.75">
      <c r="A395" s="185"/>
      <c r="B395" s="185"/>
      <c r="C395" s="185"/>
      <c r="D395" s="371"/>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row>
    <row r="396" spans="1:33" ht="15.75">
      <c r="A396" s="185"/>
      <c r="B396" s="185"/>
      <c r="C396" s="185"/>
      <c r="D396" s="371"/>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row>
    <row r="397" spans="1:33" ht="15.75">
      <c r="A397" s="185"/>
      <c r="B397" s="185"/>
      <c r="C397" s="185"/>
      <c r="D397" s="371"/>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row>
    <row r="398" spans="1:33" ht="15.75">
      <c r="A398" s="185"/>
      <c r="B398" s="185"/>
      <c r="C398" s="185"/>
      <c r="D398" s="371"/>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row>
    <row r="399" spans="1:33" ht="15.75">
      <c r="A399" s="185"/>
      <c r="B399" s="185"/>
      <c r="C399" s="185"/>
      <c r="D399" s="371"/>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row>
    <row r="400" spans="1:33" ht="15.75">
      <c r="A400" s="185"/>
      <c r="B400" s="185"/>
      <c r="C400" s="185"/>
      <c r="D400" s="371"/>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row>
    <row r="401" spans="1:33" ht="15.75">
      <c r="A401" s="185"/>
      <c r="B401" s="185"/>
      <c r="C401" s="185"/>
      <c r="D401" s="371"/>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row>
    <row r="402" spans="1:33" ht="15.75">
      <c r="A402" s="185"/>
      <c r="B402" s="185"/>
      <c r="C402" s="185"/>
      <c r="D402" s="371"/>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row>
    <row r="403" spans="1:33" ht="15.75">
      <c r="A403" s="185"/>
      <c r="B403" s="185"/>
      <c r="C403" s="185"/>
      <c r="D403" s="371"/>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row>
    <row r="404" spans="1:33" ht="15.75">
      <c r="A404" s="185"/>
      <c r="B404" s="185"/>
      <c r="C404" s="185"/>
      <c r="D404" s="371"/>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row>
    <row r="405" spans="1:33" ht="15.75">
      <c r="A405" s="185"/>
      <c r="B405" s="185"/>
      <c r="C405" s="185"/>
      <c r="D405" s="371"/>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row>
    <row r="406" spans="1:33" ht="15.75">
      <c r="A406" s="185"/>
      <c r="B406" s="185"/>
      <c r="C406" s="185"/>
      <c r="D406" s="371"/>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row>
    <row r="407" spans="1:33" ht="15.75">
      <c r="A407" s="185"/>
      <c r="B407" s="185"/>
      <c r="C407" s="185"/>
      <c r="D407" s="371"/>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row>
    <row r="408" spans="1:33" ht="15.75">
      <c r="A408" s="185"/>
      <c r="B408" s="185"/>
      <c r="C408" s="185"/>
      <c r="D408" s="371"/>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row>
    <row r="409" spans="1:33" ht="15.75">
      <c r="A409" s="185"/>
      <c r="B409" s="185"/>
      <c r="C409" s="185"/>
      <c r="D409" s="371"/>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row>
    <row r="410" spans="1:33" ht="15.75">
      <c r="A410" s="185"/>
      <c r="B410" s="185"/>
      <c r="C410" s="185"/>
      <c r="D410" s="371"/>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row>
    <row r="411" spans="1:33" ht="15.75">
      <c r="A411" s="185"/>
      <c r="B411" s="185"/>
      <c r="C411" s="185"/>
      <c r="D411" s="371"/>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row>
    <row r="412" spans="1:33" ht="15.75">
      <c r="A412" s="185"/>
      <c r="B412" s="185"/>
      <c r="C412" s="185"/>
      <c r="D412" s="371"/>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row>
    <row r="413" spans="1:33" ht="15.75">
      <c r="A413" s="185"/>
      <c r="B413" s="185"/>
      <c r="C413" s="185"/>
      <c r="D413" s="371"/>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row>
    <row r="414" spans="1:33" ht="15.75">
      <c r="A414" s="185"/>
      <c r="B414" s="185"/>
      <c r="C414" s="185"/>
      <c r="D414" s="371"/>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row>
    <row r="415" spans="1:33" ht="15.75">
      <c r="A415" s="185"/>
      <c r="B415" s="185"/>
      <c r="C415" s="185"/>
      <c r="D415" s="371"/>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row>
    <row r="416" spans="1:33" ht="15.75">
      <c r="A416" s="185"/>
      <c r="B416" s="185"/>
      <c r="C416" s="185"/>
      <c r="D416" s="371"/>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row>
    <row r="417" spans="1:33" ht="15.75">
      <c r="A417" s="185"/>
      <c r="B417" s="185"/>
      <c r="C417" s="185"/>
      <c r="D417" s="371"/>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row>
    <row r="418" spans="1:33" ht="15.75">
      <c r="A418" s="185"/>
      <c r="B418" s="185"/>
      <c r="C418" s="185"/>
      <c r="D418" s="371"/>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row>
    <row r="419" spans="1:33" ht="15.75">
      <c r="A419" s="185"/>
      <c r="B419" s="185"/>
      <c r="C419" s="185"/>
      <c r="D419" s="371"/>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row>
    <row r="420" spans="1:33" ht="15.75">
      <c r="A420" s="185"/>
      <c r="B420" s="185"/>
      <c r="C420" s="185"/>
      <c r="D420" s="371"/>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row>
    <row r="421" spans="1:33" ht="15.75">
      <c r="A421" s="185"/>
      <c r="B421" s="185"/>
      <c r="C421" s="185"/>
      <c r="D421" s="371"/>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row>
    <row r="422" spans="1:33" ht="15.75">
      <c r="A422" s="185"/>
      <c r="B422" s="185"/>
      <c r="C422" s="185"/>
      <c r="D422" s="371"/>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row>
    <row r="423" spans="1:33" ht="15.75">
      <c r="A423" s="185"/>
      <c r="B423" s="185"/>
      <c r="C423" s="185"/>
      <c r="D423" s="371"/>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row>
    <row r="424" spans="1:33" ht="15.75">
      <c r="A424" s="185"/>
      <c r="B424" s="185"/>
      <c r="C424" s="185"/>
      <c r="D424" s="371"/>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row>
    <row r="425" spans="1:33" ht="15.75">
      <c r="A425" s="185"/>
      <c r="B425" s="185"/>
      <c r="C425" s="185"/>
      <c r="D425" s="371"/>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row>
    <row r="426" spans="1:33" ht="15.75">
      <c r="A426" s="185"/>
      <c r="B426" s="185"/>
      <c r="C426" s="185"/>
      <c r="D426" s="371"/>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row>
    <row r="427" spans="1:33" ht="15.75">
      <c r="A427" s="185"/>
      <c r="B427" s="185"/>
      <c r="C427" s="185"/>
      <c r="D427" s="371"/>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row>
    <row r="428" spans="1:33" ht="15.75">
      <c r="A428" s="185"/>
      <c r="B428" s="185"/>
      <c r="C428" s="185"/>
      <c r="D428" s="371"/>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row>
    <row r="429" spans="1:33" ht="15.75">
      <c r="A429" s="185"/>
      <c r="B429" s="185"/>
      <c r="C429" s="185"/>
      <c r="D429" s="371"/>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row>
    <row r="430" spans="1:33" ht="15.75">
      <c r="A430" s="185"/>
      <c r="B430" s="185"/>
      <c r="C430" s="185"/>
      <c r="D430" s="371"/>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row>
    <row r="431" spans="1:33" ht="15.75">
      <c r="A431" s="185"/>
      <c r="B431" s="185"/>
      <c r="C431" s="185"/>
      <c r="D431" s="371"/>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row>
    <row r="432" spans="1:33" ht="15.75">
      <c r="A432" s="185"/>
      <c r="B432" s="185"/>
      <c r="C432" s="185"/>
      <c r="D432" s="371"/>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row>
    <row r="433" spans="1:33" ht="15.75">
      <c r="A433" s="185"/>
      <c r="B433" s="185"/>
      <c r="C433" s="185"/>
      <c r="D433" s="371"/>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row>
    <row r="434" spans="1:33" ht="15.75">
      <c r="A434" s="185"/>
      <c r="B434" s="185"/>
      <c r="C434" s="185"/>
      <c r="D434" s="371"/>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row>
    <row r="435" spans="1:33" ht="15.75">
      <c r="A435" s="185"/>
      <c r="B435" s="185"/>
      <c r="C435" s="185"/>
      <c r="D435" s="371"/>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row>
    <row r="436" spans="1:33" ht="15.75">
      <c r="A436" s="185"/>
      <c r="B436" s="185"/>
      <c r="C436" s="185"/>
      <c r="D436" s="371"/>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row>
    <row r="437" spans="1:33" ht="15.75">
      <c r="A437" s="185"/>
      <c r="B437" s="185"/>
      <c r="C437" s="185"/>
      <c r="D437" s="371"/>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row>
    <row r="438" spans="1:33" ht="15.75">
      <c r="A438" s="185"/>
      <c r="B438" s="185"/>
      <c r="C438" s="185"/>
      <c r="D438" s="371"/>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row>
    <row r="439" spans="1:33" ht="15.75">
      <c r="A439" s="185"/>
      <c r="B439" s="185"/>
      <c r="C439" s="185"/>
      <c r="D439" s="371"/>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row>
    <row r="440" spans="1:33" ht="15.75">
      <c r="A440" s="185"/>
      <c r="B440" s="185"/>
      <c r="C440" s="185"/>
      <c r="D440" s="371"/>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row>
    <row r="441" spans="1:33" ht="15.75">
      <c r="A441" s="185"/>
      <c r="B441" s="185"/>
      <c r="C441" s="185"/>
      <c r="D441" s="371"/>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row>
    <row r="442" spans="1:33" ht="15.75">
      <c r="A442" s="185"/>
      <c r="B442" s="185"/>
      <c r="C442" s="185"/>
      <c r="D442" s="371"/>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row>
    <row r="443" spans="1:33" ht="15.75">
      <c r="A443" s="185"/>
      <c r="B443" s="185"/>
      <c r="C443" s="185"/>
      <c r="D443" s="371"/>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row>
    <row r="444" spans="1:33" ht="15.75">
      <c r="A444" s="185"/>
      <c r="B444" s="185"/>
      <c r="C444" s="185"/>
      <c r="D444" s="371"/>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row>
    <row r="445" spans="1:33" ht="15.75">
      <c r="A445" s="185"/>
      <c r="B445" s="185"/>
      <c r="C445" s="185"/>
      <c r="D445" s="371"/>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row>
    <row r="446" spans="1:33" ht="15.75">
      <c r="A446" s="185"/>
      <c r="B446" s="185"/>
      <c r="C446" s="185"/>
      <c r="D446" s="371"/>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row>
    <row r="447" spans="1:33" ht="15.75">
      <c r="A447" s="185"/>
      <c r="B447" s="185"/>
      <c r="C447" s="185"/>
      <c r="D447" s="371"/>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row>
    <row r="448" spans="1:33" ht="15.75">
      <c r="A448" s="185"/>
      <c r="B448" s="185"/>
      <c r="C448" s="185"/>
      <c r="D448" s="371"/>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row>
    <row r="449" spans="1:33" ht="15.75">
      <c r="A449" s="185"/>
      <c r="B449" s="185"/>
      <c r="C449" s="185"/>
      <c r="D449" s="371"/>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row>
    <row r="450" spans="1:33" ht="15.75">
      <c r="A450" s="185"/>
      <c r="B450" s="185"/>
      <c r="C450" s="185"/>
      <c r="D450" s="371"/>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row>
    <row r="451" spans="1:33" ht="15.75">
      <c r="A451" s="185"/>
      <c r="B451" s="185"/>
      <c r="C451" s="185"/>
      <c r="D451" s="371"/>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row>
    <row r="452" spans="1:33" ht="15.75">
      <c r="A452" s="185"/>
      <c r="B452" s="185"/>
      <c r="C452" s="185"/>
      <c r="D452" s="371"/>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row>
    <row r="453" spans="1:33" ht="15.75">
      <c r="A453" s="185"/>
      <c r="B453" s="185"/>
      <c r="C453" s="185"/>
      <c r="D453" s="371"/>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row>
    <row r="454" spans="1:33" ht="15.75">
      <c r="A454" s="185"/>
      <c r="B454" s="185"/>
      <c r="C454" s="185"/>
      <c r="D454" s="371"/>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row>
    <row r="455" spans="1:33" ht="15.75">
      <c r="A455" s="185"/>
      <c r="B455" s="185"/>
      <c r="C455" s="185"/>
      <c r="D455" s="371"/>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row>
    <row r="456" spans="1:33" ht="15.75">
      <c r="A456" s="185"/>
      <c r="B456" s="185"/>
      <c r="C456" s="185"/>
      <c r="D456" s="371"/>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row>
    <row r="457" spans="1:33" ht="15.75">
      <c r="A457" s="185"/>
      <c r="B457" s="185"/>
      <c r="C457" s="185"/>
      <c r="D457" s="371"/>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row>
    <row r="458" spans="1:33" ht="15.75">
      <c r="A458" s="185"/>
      <c r="B458" s="185"/>
      <c r="C458" s="185"/>
      <c r="D458" s="371"/>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row>
    <row r="459" spans="1:33" ht="15.75">
      <c r="A459" s="185"/>
      <c r="B459" s="185"/>
      <c r="C459" s="185"/>
      <c r="D459" s="371"/>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row>
    <row r="460" spans="1:33" ht="15.75">
      <c r="A460" s="185"/>
      <c r="B460" s="185"/>
      <c r="C460" s="185"/>
      <c r="D460" s="371"/>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row>
    <row r="461" spans="1:33" ht="15.75">
      <c r="A461" s="185"/>
      <c r="B461" s="185"/>
      <c r="C461" s="185"/>
      <c r="D461" s="371"/>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row>
    <row r="462" spans="1:33" ht="15.75">
      <c r="A462" s="185"/>
      <c r="B462" s="185"/>
      <c r="C462" s="185"/>
      <c r="D462" s="371"/>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row>
    <row r="463" spans="1:33" ht="15.75">
      <c r="A463" s="185"/>
      <c r="B463" s="185"/>
      <c r="C463" s="185"/>
      <c r="D463" s="371"/>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row>
    <row r="464" spans="1:33" ht="15.75">
      <c r="A464" s="185"/>
      <c r="B464" s="185"/>
      <c r="C464" s="185"/>
      <c r="D464" s="371"/>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row>
    <row r="465" spans="1:33" ht="15.75">
      <c r="A465" s="185"/>
      <c r="B465" s="185"/>
      <c r="C465" s="185"/>
      <c r="D465" s="371"/>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row>
    <row r="466" spans="1:33" ht="15.75">
      <c r="A466" s="185"/>
      <c r="B466" s="185"/>
      <c r="C466" s="185"/>
      <c r="D466" s="371"/>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row>
    <row r="467" spans="1:33" ht="15.75">
      <c r="A467" s="185"/>
      <c r="B467" s="185"/>
      <c r="C467" s="185"/>
      <c r="D467" s="371"/>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row>
    <row r="468" spans="1:33" ht="15.75">
      <c r="A468" s="185"/>
      <c r="B468" s="185"/>
      <c r="C468" s="185"/>
      <c r="D468" s="371"/>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row>
    <row r="469" spans="1:33" ht="15.75">
      <c r="A469" s="185"/>
      <c r="B469" s="185"/>
      <c r="C469" s="185"/>
      <c r="D469" s="371"/>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row>
    <row r="470" spans="1:33" ht="15.75">
      <c r="A470" s="185"/>
      <c r="B470" s="185"/>
      <c r="C470" s="185"/>
      <c r="D470" s="371"/>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row>
    <row r="471" spans="1:33" ht="15.75">
      <c r="A471" s="185"/>
      <c r="B471" s="185"/>
      <c r="C471" s="185"/>
      <c r="D471" s="371"/>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row>
    <row r="472" spans="1:33" ht="15.75">
      <c r="A472" s="185"/>
      <c r="B472" s="185"/>
      <c r="C472" s="185"/>
      <c r="D472" s="371"/>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row>
    <row r="473" spans="1:33" ht="15.75">
      <c r="A473" s="185"/>
      <c r="B473" s="185"/>
      <c r="C473" s="185"/>
      <c r="D473" s="371"/>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row>
    <row r="474" spans="1:33" ht="15.75">
      <c r="A474" s="185"/>
      <c r="B474" s="185"/>
      <c r="C474" s="185"/>
      <c r="D474" s="371"/>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row>
    <row r="475" spans="1:33" ht="15.75">
      <c r="A475" s="185"/>
      <c r="B475" s="185"/>
      <c r="C475" s="185"/>
      <c r="D475" s="371"/>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row>
    <row r="476" spans="1:33" ht="15.75">
      <c r="A476" s="185"/>
      <c r="B476" s="185"/>
      <c r="C476" s="185"/>
      <c r="D476" s="371"/>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row>
    <row r="477" spans="1:33" ht="15.75">
      <c r="A477" s="185"/>
      <c r="B477" s="185"/>
      <c r="C477" s="185"/>
      <c r="D477" s="371"/>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row>
    <row r="478" spans="1:33" ht="15.75">
      <c r="A478" s="185"/>
      <c r="B478" s="185"/>
      <c r="C478" s="185"/>
      <c r="D478" s="371"/>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row>
    <row r="479" spans="1:33" ht="15.75">
      <c r="A479" s="185"/>
      <c r="B479" s="185"/>
      <c r="C479" s="185"/>
      <c r="D479" s="371"/>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row>
    <row r="480" spans="1:33" ht="15.75">
      <c r="A480" s="185"/>
      <c r="B480" s="185"/>
      <c r="C480" s="185"/>
      <c r="D480" s="371"/>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row>
    <row r="481" spans="1:33" ht="15.75">
      <c r="A481" s="185"/>
      <c r="B481" s="185"/>
      <c r="C481" s="185"/>
      <c r="D481" s="371"/>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row>
    <row r="482" spans="1:33" ht="15.75">
      <c r="A482" s="185"/>
      <c r="B482" s="185"/>
      <c r="C482" s="185"/>
      <c r="D482" s="371"/>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row>
    <row r="483" spans="1:33" ht="15.75">
      <c r="A483" s="185"/>
      <c r="B483" s="185"/>
      <c r="C483" s="185"/>
      <c r="D483" s="371"/>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row>
    <row r="484" spans="1:33" ht="15.75">
      <c r="A484" s="185"/>
      <c r="B484" s="185"/>
      <c r="C484" s="185"/>
      <c r="D484" s="371"/>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row>
    <row r="485" spans="1:33" ht="15.75">
      <c r="A485" s="185"/>
      <c r="B485" s="185"/>
      <c r="C485" s="185"/>
      <c r="D485" s="371"/>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row>
    <row r="486" spans="1:33" ht="15.75">
      <c r="A486" s="185"/>
      <c r="B486" s="185"/>
      <c r="C486" s="185"/>
      <c r="D486" s="371"/>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row>
    <row r="487" spans="1:33" ht="15.75">
      <c r="A487" s="185"/>
      <c r="B487" s="185"/>
      <c r="C487" s="185"/>
      <c r="D487" s="371"/>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row>
    <row r="488" spans="1:33" ht="15.75">
      <c r="A488" s="185"/>
      <c r="B488" s="185"/>
      <c r="C488" s="185"/>
      <c r="D488" s="371"/>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row>
    <row r="489" spans="1:33" ht="15.75">
      <c r="A489" s="185"/>
      <c r="B489" s="185"/>
      <c r="C489" s="185"/>
      <c r="D489" s="371"/>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row>
    <row r="490" spans="1:33" ht="15.75">
      <c r="A490" s="185"/>
      <c r="B490" s="185"/>
      <c r="C490" s="185"/>
      <c r="D490" s="371"/>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row>
    <row r="491" spans="1:33" ht="15.75">
      <c r="A491" s="185"/>
      <c r="B491" s="185"/>
      <c r="C491" s="185"/>
      <c r="D491" s="371"/>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row>
    <row r="492" spans="1:33" ht="15.75">
      <c r="A492" s="185"/>
      <c r="B492" s="185"/>
      <c r="C492" s="185"/>
      <c r="D492" s="371"/>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row>
    <row r="493" spans="1:33" ht="15.75">
      <c r="A493" s="185"/>
      <c r="B493" s="185"/>
      <c r="C493" s="185"/>
      <c r="D493" s="371"/>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row>
    <row r="494" spans="1:33" ht="15.75">
      <c r="A494" s="185"/>
      <c r="B494" s="185"/>
      <c r="C494" s="185"/>
      <c r="D494" s="371"/>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row>
    <row r="495" spans="1:33" ht="15.75">
      <c r="A495" s="185"/>
      <c r="B495" s="185"/>
      <c r="C495" s="185"/>
      <c r="D495" s="371"/>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row>
    <row r="496" spans="1:33" ht="15.75">
      <c r="A496" s="185"/>
      <c r="B496" s="185"/>
      <c r="C496" s="185"/>
      <c r="D496" s="371"/>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row>
    <row r="497" spans="1:33" ht="15.75">
      <c r="A497" s="185"/>
      <c r="B497" s="185"/>
      <c r="C497" s="185"/>
      <c r="D497" s="371"/>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row>
    <row r="498" spans="1:33" ht="15.75">
      <c r="A498" s="185"/>
      <c r="B498" s="185"/>
      <c r="C498" s="185"/>
      <c r="D498" s="371"/>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row>
    <row r="499" spans="1:33" ht="15.75">
      <c r="A499" s="185"/>
      <c r="B499" s="185"/>
      <c r="C499" s="185"/>
      <c r="D499" s="371"/>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row>
    <row r="500" spans="1:33" ht="15.75">
      <c r="A500" s="185"/>
      <c r="B500" s="185"/>
      <c r="C500" s="185"/>
      <c r="D500" s="371"/>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row>
    <row r="501" spans="1:33" ht="15.75">
      <c r="A501" s="185"/>
      <c r="B501" s="185"/>
      <c r="C501" s="185"/>
      <c r="D501" s="371"/>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row>
    <row r="502" spans="1:33" ht="15.75">
      <c r="A502" s="185"/>
      <c r="B502" s="185"/>
      <c r="C502" s="185"/>
      <c r="D502" s="371"/>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row>
    <row r="503" spans="1:33" ht="15.75">
      <c r="A503" s="185"/>
      <c r="B503" s="185"/>
      <c r="C503" s="185"/>
      <c r="D503" s="371"/>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row>
    <row r="504" spans="1:33" ht="15.75">
      <c r="A504" s="185"/>
      <c r="B504" s="185"/>
      <c r="C504" s="185"/>
      <c r="D504" s="371"/>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row>
    <row r="505" spans="1:33" ht="15.75">
      <c r="A505" s="185"/>
      <c r="B505" s="185"/>
      <c r="C505" s="185"/>
      <c r="D505" s="371"/>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row>
    <row r="506" spans="1:33" ht="15.75">
      <c r="A506" s="185"/>
      <c r="B506" s="185"/>
      <c r="C506" s="185"/>
      <c r="D506" s="371"/>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row>
    <row r="507" spans="1:33" ht="15.75">
      <c r="A507" s="185"/>
      <c r="B507" s="185"/>
      <c r="C507" s="185"/>
      <c r="D507" s="371"/>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row>
    <row r="508" spans="1:33" ht="15.75">
      <c r="A508" s="185"/>
      <c r="B508" s="185"/>
      <c r="C508" s="185"/>
      <c r="D508" s="371"/>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row>
    <row r="509" spans="1:33" ht="15.75">
      <c r="A509" s="185"/>
      <c r="B509" s="185"/>
      <c r="C509" s="185"/>
      <c r="D509" s="371"/>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row>
    <row r="510" spans="1:33" ht="15.75">
      <c r="A510" s="185"/>
      <c r="B510" s="185"/>
      <c r="C510" s="185"/>
      <c r="D510" s="371"/>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row>
    <row r="511" spans="1:33" ht="15.75">
      <c r="A511" s="185"/>
      <c r="B511" s="185"/>
      <c r="C511" s="185"/>
      <c r="D511" s="371"/>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row>
    <row r="512" spans="1:33" ht="15.75">
      <c r="A512" s="185"/>
      <c r="B512" s="185"/>
      <c r="C512" s="185"/>
      <c r="D512" s="371"/>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row>
    <row r="513" spans="1:33" ht="15.75">
      <c r="A513" s="185"/>
      <c r="B513" s="185"/>
      <c r="C513" s="185"/>
      <c r="D513" s="371"/>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row>
    <row r="514" spans="1:33" ht="15.75">
      <c r="A514" s="185"/>
      <c r="B514" s="185"/>
      <c r="C514" s="185"/>
      <c r="D514" s="371"/>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row>
    <row r="515" spans="1:33" ht="15.75">
      <c r="A515" s="185"/>
      <c r="B515" s="185"/>
      <c r="C515" s="185"/>
      <c r="D515" s="371"/>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row>
    <row r="516" spans="1:33" ht="15.75">
      <c r="A516" s="185"/>
      <c r="B516" s="185"/>
      <c r="C516" s="185"/>
      <c r="D516" s="371"/>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row>
    <row r="517" spans="1:33" ht="15.75">
      <c r="A517" s="185"/>
      <c r="B517" s="185"/>
      <c r="C517" s="185"/>
      <c r="D517" s="371"/>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row>
    <row r="518" spans="1:33" ht="15.75">
      <c r="A518" s="185"/>
      <c r="B518" s="185"/>
      <c r="C518" s="185"/>
      <c r="D518" s="371"/>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row>
    <row r="519" spans="1:33" ht="15.75">
      <c r="A519" s="185"/>
      <c r="B519" s="185"/>
      <c r="C519" s="185"/>
      <c r="D519" s="371"/>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row>
    <row r="520" spans="1:33" ht="15.75">
      <c r="A520" s="185"/>
      <c r="B520" s="185"/>
      <c r="C520" s="185"/>
      <c r="D520" s="371"/>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row>
    <row r="521" spans="1:33" ht="15.75">
      <c r="A521" s="185"/>
      <c r="B521" s="185"/>
      <c r="C521" s="185"/>
      <c r="D521" s="371"/>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row>
    <row r="522" spans="1:33" ht="15.75">
      <c r="A522" s="185"/>
      <c r="B522" s="185"/>
      <c r="C522" s="185"/>
      <c r="D522" s="371"/>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row>
    <row r="523" spans="1:33" ht="15.75">
      <c r="A523" s="185"/>
      <c r="B523" s="185"/>
      <c r="C523" s="185"/>
      <c r="D523" s="371"/>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row>
    <row r="524" spans="1:33" ht="15.75">
      <c r="A524" s="185"/>
      <c r="B524" s="185"/>
      <c r="C524" s="185"/>
      <c r="D524" s="371"/>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row>
    <row r="525" spans="1:33" ht="15.75">
      <c r="A525" s="185"/>
      <c r="B525" s="185"/>
      <c r="C525" s="185"/>
      <c r="D525" s="371"/>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row>
    <row r="526" spans="1:33" ht="15.75">
      <c r="A526" s="185"/>
      <c r="B526" s="185"/>
      <c r="C526" s="185"/>
      <c r="D526" s="371"/>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row>
    <row r="527" spans="1:33" ht="15.75">
      <c r="A527" s="185"/>
      <c r="B527" s="185"/>
      <c r="C527" s="185"/>
      <c r="D527" s="371"/>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row>
    <row r="528" spans="1:33" ht="15.75">
      <c r="A528" s="185"/>
      <c r="B528" s="185"/>
      <c r="C528" s="185"/>
      <c r="D528" s="371"/>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row>
    <row r="529" spans="1:33" ht="15.75">
      <c r="A529" s="185"/>
      <c r="B529" s="185"/>
      <c r="C529" s="185"/>
      <c r="D529" s="371"/>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row>
    <row r="530" spans="1:33" ht="15.75">
      <c r="A530" s="185"/>
      <c r="B530" s="185"/>
      <c r="C530" s="185"/>
      <c r="D530" s="371"/>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row>
    <row r="531" spans="1:33" ht="15.75">
      <c r="A531" s="185"/>
      <c r="B531" s="185"/>
      <c r="C531" s="185"/>
      <c r="D531" s="371"/>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row>
    <row r="532" spans="1:33" ht="15.75">
      <c r="A532" s="185"/>
      <c r="B532" s="185"/>
      <c r="C532" s="185"/>
      <c r="D532" s="371"/>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row>
    <row r="533" spans="1:33" ht="15.75">
      <c r="A533" s="185"/>
      <c r="B533" s="185"/>
      <c r="C533" s="185"/>
      <c r="D533" s="371"/>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row>
    <row r="534" spans="1:33" ht="15.75">
      <c r="A534" s="185"/>
      <c r="B534" s="185"/>
      <c r="C534" s="185"/>
      <c r="D534" s="371"/>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row>
    <row r="535" spans="1:33" ht="15.75">
      <c r="A535" s="185"/>
      <c r="B535" s="185"/>
      <c r="C535" s="185"/>
      <c r="D535" s="371"/>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row>
    <row r="536" spans="1:33" ht="15.75">
      <c r="A536" s="185"/>
      <c r="B536" s="185"/>
      <c r="C536" s="185"/>
      <c r="D536" s="371"/>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row>
    <row r="537" spans="1:33" ht="15.75">
      <c r="A537" s="185"/>
      <c r="B537" s="185"/>
      <c r="C537" s="185"/>
      <c r="D537" s="371"/>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row>
    <row r="538" spans="1:33" ht="15.75">
      <c r="A538" s="185"/>
      <c r="B538" s="185"/>
      <c r="C538" s="185"/>
      <c r="D538" s="371"/>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row>
    <row r="539" spans="1:33" ht="15.75">
      <c r="A539" s="185"/>
      <c r="B539" s="185"/>
      <c r="C539" s="185"/>
      <c r="D539" s="371"/>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row>
    <row r="540" spans="1:33" ht="15.75">
      <c r="A540" s="185"/>
      <c r="B540" s="185"/>
      <c r="C540" s="185"/>
      <c r="D540" s="371"/>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row>
    <row r="541" spans="1:33" ht="15.75">
      <c r="A541" s="185"/>
      <c r="B541" s="185"/>
      <c r="C541" s="185"/>
      <c r="D541" s="371"/>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row>
    <row r="542" spans="1:33" ht="15.75">
      <c r="A542" s="185"/>
      <c r="B542" s="185"/>
      <c r="C542" s="185"/>
      <c r="D542" s="371"/>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row>
    <row r="543" spans="1:33" ht="15.75">
      <c r="A543" s="185"/>
      <c r="B543" s="185"/>
      <c r="C543" s="185"/>
      <c r="D543" s="371"/>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row>
    <row r="544" spans="1:33" ht="15.75">
      <c r="A544" s="185"/>
      <c r="B544" s="185"/>
      <c r="C544" s="185"/>
      <c r="D544" s="371"/>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row>
    <row r="545" spans="1:33" ht="15.75">
      <c r="A545" s="185"/>
      <c r="B545" s="185"/>
      <c r="C545" s="185"/>
      <c r="D545" s="371"/>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row>
    <row r="546" spans="1:33" ht="15.75">
      <c r="A546" s="185"/>
      <c r="B546" s="185"/>
      <c r="C546" s="185"/>
      <c r="D546" s="371"/>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row>
    <row r="547" spans="1:33" ht="15.75">
      <c r="A547" s="185"/>
      <c r="B547" s="185"/>
      <c r="C547" s="185"/>
      <c r="D547" s="371"/>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row>
    <row r="548" spans="1:33" ht="15.75">
      <c r="A548" s="185"/>
      <c r="B548" s="185"/>
      <c r="C548" s="185"/>
      <c r="D548" s="371"/>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row>
    <row r="549" spans="1:33" ht="15.75">
      <c r="A549" s="185"/>
      <c r="B549" s="185"/>
      <c r="C549" s="185"/>
      <c r="D549" s="371"/>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row>
    <row r="550" spans="1:33" ht="15.75">
      <c r="A550" s="185"/>
      <c r="B550" s="185"/>
      <c r="C550" s="185"/>
      <c r="D550" s="371"/>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row>
    <row r="551" spans="1:33" ht="15.75">
      <c r="A551" s="185"/>
      <c r="B551" s="185"/>
      <c r="C551" s="185"/>
      <c r="D551" s="371"/>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row>
    <row r="552" spans="1:33" ht="15.75">
      <c r="A552" s="185"/>
      <c r="B552" s="185"/>
      <c r="C552" s="185"/>
      <c r="D552" s="371"/>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row>
    <row r="553" spans="1:33" ht="15.75">
      <c r="A553" s="185"/>
      <c r="B553" s="185"/>
      <c r="C553" s="185"/>
      <c r="D553" s="371"/>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row>
    <row r="554" spans="1:33" ht="15.75">
      <c r="A554" s="185"/>
      <c r="B554" s="185"/>
      <c r="C554" s="185"/>
      <c r="D554" s="371"/>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row>
    <row r="555" spans="1:33" ht="15.75">
      <c r="A555" s="185"/>
      <c r="B555" s="185"/>
      <c r="C555" s="185"/>
      <c r="D555" s="371"/>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row>
  </sheetData>
  <mergeCells count="72">
    <mergeCell ref="B369:D369"/>
    <mergeCell ref="E369:G369"/>
    <mergeCell ref="I369:L369"/>
    <mergeCell ref="B370:D370"/>
    <mergeCell ref="E370:G370"/>
    <mergeCell ref="I370:L370"/>
    <mergeCell ref="B367:D367"/>
    <mergeCell ref="E367:G367"/>
    <mergeCell ref="I367:L367"/>
    <mergeCell ref="B368:D368"/>
    <mergeCell ref="E368:G368"/>
    <mergeCell ref="I368:L368"/>
    <mergeCell ref="B365:D365"/>
    <mergeCell ref="E365:G365"/>
    <mergeCell ref="I365:L365"/>
    <mergeCell ref="B366:D366"/>
    <mergeCell ref="E366:G366"/>
    <mergeCell ref="I366:L366"/>
    <mergeCell ref="B363:D363"/>
    <mergeCell ref="E363:G363"/>
    <mergeCell ref="I363:L363"/>
    <mergeCell ref="B364:D364"/>
    <mergeCell ref="E364:G364"/>
    <mergeCell ref="I364:L364"/>
    <mergeCell ref="B361:D361"/>
    <mergeCell ref="E361:G361"/>
    <mergeCell ref="I361:L361"/>
    <mergeCell ref="B362:D362"/>
    <mergeCell ref="E362:G362"/>
    <mergeCell ref="I362:L362"/>
    <mergeCell ref="B359:D359"/>
    <mergeCell ref="E359:G359"/>
    <mergeCell ref="I359:L359"/>
    <mergeCell ref="B360:D360"/>
    <mergeCell ref="E360:G360"/>
    <mergeCell ref="I360:L360"/>
    <mergeCell ref="B357:D357"/>
    <mergeCell ref="E357:G357"/>
    <mergeCell ref="I357:L357"/>
    <mergeCell ref="B358:D358"/>
    <mergeCell ref="E358:G358"/>
    <mergeCell ref="I358:L358"/>
    <mergeCell ref="B355:D355"/>
    <mergeCell ref="E355:G355"/>
    <mergeCell ref="I355:L355"/>
    <mergeCell ref="B356:D356"/>
    <mergeCell ref="E356:G356"/>
    <mergeCell ref="I356:L356"/>
    <mergeCell ref="B32:D32"/>
    <mergeCell ref="B33:D33"/>
    <mergeCell ref="F162:J162"/>
    <mergeCell ref="B354:D354"/>
    <mergeCell ref="E354:G354"/>
    <mergeCell ref="I354:L354"/>
    <mergeCell ref="B31:D31"/>
    <mergeCell ref="B19:C19"/>
    <mergeCell ref="B22:D23"/>
    <mergeCell ref="E22:F22"/>
    <mergeCell ref="G22:H22"/>
    <mergeCell ref="A24:D24"/>
    <mergeCell ref="B25:D25"/>
    <mergeCell ref="B26:D26"/>
    <mergeCell ref="B27:D27"/>
    <mergeCell ref="B28:D28"/>
    <mergeCell ref="B29:D29"/>
    <mergeCell ref="B30:D30"/>
    <mergeCell ref="B18:C18"/>
    <mergeCell ref="B13:C13"/>
    <mergeCell ref="B14:C14"/>
    <mergeCell ref="B15:C15"/>
    <mergeCell ref="B16:C16"/>
    <mergeCell ref="B17:C17"/>
  </mergeCells>
  <hyperlinks>
    <hyperlink ref="B19" r:id="rId1" display="http://www.ybs.co.uk/your-society/treasury/wholesale_funding/covered-bonds/reports.html"/>
  </hyperlinks>
  <printOptions/>
  <pageMargins left="0.7" right="0.7" top="0.75" bottom="0.75" header="0.3" footer="0.3"/>
  <pageSetup horizontalDpi="600" verticalDpi="600" orientation="landscape" paperSize="9" scale="62" r:id="rId2"/>
  <colBreaks count="1" manualBreakCount="1">
    <brk id="4"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E44883-1CF3-4127-B7C0-12710B8E7B02}"/>
</file>

<file path=customXml/itemProps2.xml><?xml version="1.0" encoding="utf-8"?>
<ds:datastoreItem xmlns:ds="http://schemas.openxmlformats.org/officeDocument/2006/customXml" ds:itemID="{ACF8E8B8-4CC8-4252-A4D8-39AA7D5A3C9C}"/>
</file>

<file path=customXml/itemProps3.xml><?xml version="1.0" encoding="utf-8"?>
<ds:datastoreItem xmlns:ds="http://schemas.openxmlformats.org/officeDocument/2006/customXml" ds:itemID="{18893999-8ECD-45F5-8A69-9198E846877B}"/>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Richard Driver (Treasury)</cp:lastModifiedBy>
  <dcterms:created xsi:type="dcterms:W3CDTF">2016-04-21T08:07:20Z</dcterms:created>
  <dcterms:modified xsi:type="dcterms:W3CDTF">2019-08-12T08:36:25Z</dcterms:modified>
  <cp:category/>
  <cp:version/>
  <cp:contentType/>
  <cp:contentStatus/>
</cp:coreProperties>
</file>